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8_三春町○\"/>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A75" i="12"/>
  <c r="AA74" i="12"/>
  <c r="AA73" i="12"/>
  <c r="AA72" i="12"/>
  <c r="AA71" i="12"/>
  <c r="AA70" i="12"/>
  <c r="AA69" i="12"/>
  <c r="AA68" i="12"/>
  <c r="AU63" i="12"/>
  <c r="AP63" i="12"/>
  <c r="AA34" i="12"/>
  <c r="AA33" i="12"/>
  <c r="AA32" i="12"/>
  <c r="AA31" i="12"/>
  <c r="AA30" i="12"/>
  <c r="AA29" i="12"/>
  <c r="AA28" i="12"/>
  <c r="AP23" i="12"/>
  <c r="AA23"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<sst xmlns="http://schemas.openxmlformats.org/spreadsheetml/2006/main" count="1128" uniqueCount="544">
  <si>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</si>
  <si>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</si>
  <si>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</si>
  <si>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</si>
  <si>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</si>
  <si>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</si>
  <si>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</si>
  <si>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</si>
  <si>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</si>
  <si>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</si>
  <si>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</si>
  <si>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</si>
  <si>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</si>
  <si>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</si>
  <si>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</si>
  <si>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</si>
  <si>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</si>
  <si>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</si>
  <si>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</si>
  <si>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</si>
  <si>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</si>
  <si>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</si>
  <si>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</si>
  <si>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</si>
  <si>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</si>
  <si>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</si>
  <si>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</si>
  <si>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</si>
  <si>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</si>
  <si>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</si>
  <si>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</si>
  <si>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</si>
  <si>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</si>
  <si>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</si>
  <si>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</si>
  <si>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</si>
  <si>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</si>
  <si>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</si>
  <si>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</si>
  <si>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</si>
  <si>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</si>
  <si>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</si>
  <si>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</si>
  <si>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</si>
  <si>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</si>
  <si>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</si>
  <si>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</si>
  <si>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</si>
  <si>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</si>
  <si>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</si>
  <si>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</si>
  <si>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</si>
  <si>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</si>
  <si>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</si>
  <si>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</si>
  <si>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</si>
  <si>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</si>
  <si>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</si>
  <si>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</si>
  <si>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</si>
  <si>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</si>
  <si>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</si>
  <si>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</si>
  <si>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</si>
  <si>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</si>
  <si>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</si>
  <si>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</si>
  <si>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</si>
  <si>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</si>
  <si>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</si>
  <si>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</si>
  <si>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</si>
  <si>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</si>
  <si>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</si>
  <si>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</si>
  <si>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</si>
  <si>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</si>
  <si>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</si>
  <si>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</si>
  <si>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</si>
  <si>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</si>
  <si>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</si>
  <si>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</si>
  <si>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</si>
  <si>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</si>
  <si>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</si>
  <si>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</si>
  <si>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</si>
  <si>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</si>
  <si>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</si>
  <si>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</si>
  <si>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</si>
  <si>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</si>
  <si>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</si>
  <si>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</si>
  <si>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</si>
  <si>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</si>
  <si>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</si>
  <si>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</si>
  <si>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</si>
  <si>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</si>
  <si>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</si>
  <si>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</si>
  <si>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</si>
  <si>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</si>
  <si>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</si>
  <si>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</si>
  <si>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</si>
  <si>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</si>
  <si>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</si>
  <si>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</si>
  <si>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</si>
  <si>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 0.48</t>
  </si>
  <si>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</si>
  <si>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</si>
  <si>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</si>
  <si>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</si>
  <si>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</si>
  <si>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</si>
  <si>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</si>
  <si>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</si>
  <si>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</si>
  <si>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</si>
  <si>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</si>
  <si>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</si>
  <si>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</si>
  <si>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</si>
  <si>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</si>
  <si>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福島県</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</si>
  <si>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</si>
  <si>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</si>
  <si>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</si>
  <si>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</si>
  <si>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</si>
  <si>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</si>
  <si>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</si>
  <si>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</si>
  <si>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</si>
  <si>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</si>
  <si>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</si>
  <si>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</si>
  <si>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</si>
  <si>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33"/>
  </si>
  <si>
    <t>当該団体からの債務保証に係る債務残高</t>
    <rPh sb="9" eb="11">
      <t>ホショウ</t>
    </rPh>
    <phoneticPr fontId="33"/>
  </si>
  <si>
    <t>町営バス事業特別会計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</si>
  <si>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</si>
  <si>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</si>
  <si>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</si>
  <si>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</si>
  <si>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</si>
  <si>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</si>
  <si>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</si>
  <si>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</si>
  <si>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</si>
  <si>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</si>
  <si>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</si>
  <si>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</si>
  <si>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</si>
  <si>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</si>
  <si>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</si>
  <si>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</si>
  <si>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 0.38</t>
  </si>
  <si>
    <t>純固定資産税</t>
    <rPh sb="0" eb="1">
      <t>ジュン</t>
    </rPh>
    <rPh sb="1" eb="3">
      <t>コテイ</t>
    </rPh>
    <rPh sb="3" eb="6">
      <t>シサンゼイ</t>
    </rPh>
    <phoneticPr fontId="33"/>
  </si>
  <si>
    <t>三春町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</si>
  <si>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</si>
  <si>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</si>
  <si>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</si>
  <si>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</si>
  <si>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</si>
  <si>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</si>
  <si>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</si>
  <si>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</si>
  <si>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</si>
  <si>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</si>
  <si>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</si>
  <si>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</si>
  <si>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</si>
  <si>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</si>
  <si>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</si>
  <si>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</si>
  <si>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</si>
  <si>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</si>
  <si>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</si>
  <si>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</si>
  <si>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</si>
  <si>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</si>
  <si>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</si>
  <si>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</si>
  <si>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</si>
  <si>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</si>
  <si>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</si>
  <si>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</si>
  <si>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-7.0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</si>
  <si>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</si>
  <si>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</si>
  <si>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</si>
  <si>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</si>
  <si>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</si>
  <si>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</si>
  <si>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</si>
  <si>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</si>
  <si>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</si>
  <si>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</si>
  <si>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</si>
  <si>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</si>
  <si>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</si>
  <si>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</si>
  <si>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</si>
  <si>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</si>
  <si>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</si>
  <si>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</si>
  <si>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</si>
  <si>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</si>
  <si>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</si>
  <si>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</si>
  <si>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</si>
  <si>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</si>
  <si>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</si>
  <si>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</si>
  <si>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</si>
  <si>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</si>
  <si>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</si>
  <si>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</si>
  <si>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</si>
  <si>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</si>
  <si>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</si>
  <si>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</si>
  <si>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他会計等
からの
繰入金</t>
    <rPh sb="9" eb="11">
      <t>クリイレ</t>
    </rPh>
    <rPh sb="11" eb="12">
      <t>キン</t>
    </rPh>
    <phoneticPr fontId="32"/>
  </si>
  <si>
    <t>-1.1</t>
  </si>
  <si>
    <t>病院事業会計</t>
  </si>
  <si>
    <t>-1.0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</si>
  <si>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</si>
  <si>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</si>
  <si>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</si>
  <si>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</si>
  <si>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</si>
  <si>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</si>
  <si>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</si>
  <si>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</si>
  <si>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</si>
  <si>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</si>
  <si>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</si>
  <si>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</si>
  <si>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</si>
  <si>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</si>
  <si>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</si>
  <si>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</si>
  <si>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宅地造成事業会計</t>
  </si>
  <si>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</si>
  <si>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</si>
  <si>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</si>
  <si>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</si>
  <si>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</si>
  <si>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</si>
  <si>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</si>
  <si>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病院事業基金</t>
    <rPh sb="0" eb="2">
      <t>ビョウイン</t>
    </rPh>
    <rPh sb="2" eb="4">
      <t>ジギョウ</t>
    </rPh>
    <rPh sb="4" eb="6">
      <t>キキン</t>
    </rPh>
    <phoneticPr fontId="5"/>
  </si>
  <si>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</si>
  <si>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</si>
  <si>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</si>
  <si>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</si>
  <si>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</si>
  <si>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</si>
  <si>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</si>
  <si>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福島県市町村総合事務組合　消防賞じゅつ金特別会計</t>
    <rPh sb="13" eb="15">
      <t>ショウボウ</t>
    </rPh>
    <rPh sb="15" eb="16">
      <t>ショウ</t>
    </rPh>
    <rPh sb="19" eb="20">
      <t>キン</t>
    </rPh>
    <rPh sb="20" eb="22">
      <t>トクベツ</t>
    </rPh>
    <phoneticPr fontId="5"/>
  </si>
  <si>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</si>
  <si>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</si>
  <si>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</si>
  <si>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</si>
  <si>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</si>
  <si>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</si>
  <si>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</si>
  <si>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 0.79</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</si>
  <si>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</si>
  <si>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</si>
  <si>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</si>
  <si>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</si>
  <si>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</si>
  <si>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放射性物質対策特別会計</t>
  </si>
  <si>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</si>
  <si>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</si>
  <si>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</si>
  <si>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</si>
  <si>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</si>
  <si>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</si>
  <si>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</si>
  <si>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</si>
  <si>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</si>
  <si>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</si>
  <si>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</si>
  <si>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</si>
  <si>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</si>
  <si>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</si>
  <si>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</si>
  <si>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</si>
  <si>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</si>
  <si>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</si>
  <si>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</si>
  <si>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</si>
  <si>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</si>
  <si>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</si>
  <si>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福島県三春町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</si>
  <si>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</si>
  <si>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</si>
  <si>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</si>
  <si>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</si>
  <si>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</si>
  <si>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</si>
  <si>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</si>
  <si>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</si>
  <si>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</si>
  <si>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</si>
  <si>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</si>
  <si>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</si>
  <si>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</si>
  <si>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</si>
  <si>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</si>
  <si>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</si>
  <si>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</si>
  <si>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</si>
  <si>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</si>
  <si>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</si>
  <si>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</si>
  <si>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</si>
  <si>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</si>
  <si>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</si>
  <si>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</si>
  <si>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</si>
  <si>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</si>
  <si>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</si>
  <si>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</si>
  <si>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</si>
  <si>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</si>
  <si>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</si>
  <si>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</si>
  <si>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</si>
  <si>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</si>
  <si>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</si>
  <si>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</si>
  <si>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</si>
  <si>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</si>
  <si>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</si>
  <si>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</si>
  <si>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</si>
  <si>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</si>
  <si>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</si>
  <si>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</si>
  <si>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</si>
  <si>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</si>
  <si>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</si>
  <si>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</si>
  <si>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</si>
  <si>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</si>
  <si>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</si>
  <si>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</si>
  <si>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</si>
  <si>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</si>
  <si>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</si>
  <si>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</si>
  <si>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</si>
  <si>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</si>
  <si>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</si>
  <si>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</si>
  <si>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</si>
  <si>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</si>
  <si>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</si>
  <si>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</si>
  <si>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</si>
  <si>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</si>
  <si>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</si>
  <si>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</si>
  <si>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</si>
  <si>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</si>
  <si>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</si>
  <si>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</si>
  <si>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</si>
  <si>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</si>
  <si>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</si>
  <si>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</si>
  <si>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</si>
  <si>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</si>
  <si>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</si>
  <si>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</si>
  <si>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</si>
  <si>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</si>
  <si>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</si>
  <si>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</si>
  <si>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</si>
  <si>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</si>
  <si>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</si>
  <si>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</si>
  <si>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</si>
  <si>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</si>
  <si>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</si>
  <si>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</si>
  <si>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福島県後期高齢者医療連合　後期高齢者医療特別会計</t>
    <rPh sb="0" eb="3">
      <t>フクシマケン</t>
    </rPh>
    <rPh sb="3" eb="5">
      <t>コウキ</t>
    </rPh>
    <rPh sb="5" eb="8">
      <t>コウレイシャ</t>
    </rPh>
    <rPh sb="8" eb="10">
      <t>イリョウ</t>
    </rPh>
    <rPh sb="10" eb="12">
      <t>レンゴウ</t>
    </rPh>
    <rPh sb="13" eb="15">
      <t>コウキ</t>
    </rPh>
    <rPh sb="15" eb="17">
      <t>コウレイ</t>
    </rPh>
    <rPh sb="17" eb="18">
      <t>シャ</t>
    </rPh>
    <rPh sb="18" eb="20">
      <t>イリョウ</t>
    </rPh>
    <rPh sb="20" eb="22">
      <t>トクベツ</t>
    </rPh>
    <rPh sb="22" eb="24">
      <t>カイケイ</t>
    </rPh>
    <phoneticPr fontId="5"/>
  </si>
  <si>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</si>
  <si>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</si>
  <si>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</si>
  <si>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</si>
  <si>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</si>
  <si>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</si>
  <si>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</si>
  <si>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</si>
  <si>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</si>
  <si>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</si>
  <si>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</si>
  <si>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</si>
  <si>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</si>
  <si>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</si>
  <si>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0.21</t>
  </si>
  <si>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</si>
  <si>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</si>
  <si>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</si>
  <si>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</si>
  <si>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</si>
  <si>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</si>
  <si>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</si>
  <si>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</si>
  <si>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</si>
  <si>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</si>
  <si>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</si>
  <si>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</si>
  <si>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</si>
  <si>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</si>
  <si>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</si>
  <si>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</si>
  <si>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</si>
  <si>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</si>
  <si>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</si>
  <si>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</si>
  <si>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</si>
  <si>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</si>
  <si>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</si>
  <si>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</si>
  <si>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</si>
  <si>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</si>
  <si>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</si>
  <si>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</si>
  <si>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</si>
  <si>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</si>
  <si>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</si>
  <si>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</si>
  <si>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</si>
  <si>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</si>
  <si>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</si>
  <si>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</si>
  <si>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</si>
  <si>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</si>
  <si>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</si>
  <si>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</si>
  <si>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</si>
  <si>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</si>
  <si>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</si>
  <si>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</si>
  <si>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</si>
  <si>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下水道事業等会計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</si>
  <si>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</si>
  <si>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</si>
  <si>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</si>
  <si>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</si>
  <si>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</si>
  <si>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</si>
  <si>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</si>
  <si>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</si>
  <si>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</si>
  <si>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</si>
  <si>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</si>
  <si>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</si>
  <si>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教育施設整備事業基金</t>
    <rPh sb="0" eb="2">
      <t>キョウイク</t>
    </rPh>
    <rPh sb="2" eb="4">
      <t>シセツ</t>
    </rPh>
    <rPh sb="4" eb="6">
      <t>セイビ</t>
    </rPh>
    <rPh sb="6" eb="8">
      <t>ジギョウ</t>
    </rPh>
    <rPh sb="8" eb="10">
      <t>キキン</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</si>
  <si>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</si>
  <si>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</si>
  <si>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</si>
  <si>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</si>
  <si>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</si>
  <si>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</si>
  <si>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</si>
  <si>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</si>
  <si>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</si>
  <si>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</si>
  <si>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</si>
  <si>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</si>
  <si>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</si>
  <si>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</si>
  <si>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</si>
  <si>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</si>
  <si>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</si>
  <si>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</si>
  <si>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</si>
  <si>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</si>
  <si>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</si>
  <si>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</si>
  <si>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</si>
  <si>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</si>
  <si>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</si>
  <si>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</si>
  <si>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</si>
  <si>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</si>
  <si>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</si>
  <si>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</si>
  <si>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三春まちづくり公社</t>
    <rPh sb="0" eb="2">
      <t>ミハル</t>
    </rPh>
    <rPh sb="7" eb="9">
      <t>コウシャ</t>
    </rPh>
    <phoneticPr fontId="5"/>
  </si>
  <si>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</si>
  <si>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</si>
  <si>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</si>
  <si>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</si>
  <si>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</si>
  <si>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</si>
  <si>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</si>
  <si>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</si>
  <si>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</si>
  <si>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</si>
  <si>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</si>
  <si>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</si>
  <si>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</si>
  <si>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</si>
  <si>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</si>
  <si>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</si>
  <si>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</si>
  <si>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</si>
  <si>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</si>
  <si>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</si>
  <si>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</si>
  <si>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</si>
  <si>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</si>
  <si>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</si>
  <si>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</si>
  <si>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</si>
  <si>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</si>
  <si>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</si>
  <si>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</si>
  <si>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</si>
  <si>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</si>
  <si>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</si>
  <si>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6.37</t>
  </si>
  <si>
    <t>▲ 0.85</t>
  </si>
  <si>
    <t>▲ 0.16</t>
  </si>
  <si>
    <t>その他会計（赤字）</t>
  </si>
  <si>
    <t>水道事業経営安定化基金</t>
    <rPh sb="0" eb="2">
      <t>スイドウ</t>
    </rPh>
    <rPh sb="2" eb="4">
      <t>ジギョウ</t>
    </rPh>
    <rPh sb="4" eb="6">
      <t>ケイエイ</t>
    </rPh>
    <rPh sb="6" eb="9">
      <t>アンテイカ</t>
    </rPh>
    <rPh sb="9" eb="11">
      <t>キキン</t>
    </rPh>
    <phoneticPr fontId="5"/>
  </si>
  <si>
    <t>公有施設整備基金</t>
    <rPh sb="0" eb="2">
      <t>コウユウ</t>
    </rPh>
    <rPh sb="2" eb="4">
      <t>シセツ</t>
    </rPh>
    <rPh sb="4" eb="6">
      <t>セイビ</t>
    </rPh>
    <rPh sb="6" eb="8">
      <t>キキン</t>
    </rPh>
    <phoneticPr fontId="5"/>
  </si>
  <si>
    <t>福祉基金</t>
    <rPh sb="0" eb="2">
      <t>フクシ</t>
    </rPh>
    <rPh sb="2" eb="4">
      <t>キキン</t>
    </rPh>
    <phoneticPr fontId="5"/>
  </si>
  <si>
    <t>①</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</si>
  <si>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</si>
  <si>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13" eb="15">
      <t>ショウボウ</t>
    </rPh>
    <rPh sb="15" eb="17">
      <t>ホショウ</t>
    </rPh>
    <rPh sb="17" eb="18">
      <t>トウ</t>
    </rPh>
    <rPh sb="18" eb="20">
      <t>トクベツ</t>
    </rPh>
    <phoneticPr fontId="5"/>
  </si>
  <si>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</si>
  <si>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13" eb="15">
      <t>ジチ</t>
    </rPh>
    <rPh sb="15" eb="17">
      <t>カイカン</t>
    </rPh>
    <rPh sb="17" eb="19">
      <t>カンリ</t>
    </rPh>
    <rPh sb="19" eb="21">
      <t>トクベツ</t>
    </rPh>
    <rPh sb="21" eb="23">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</si>
</sst>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8627-4349-94B6-FEC1743AFB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77941</c:v>
                </c:pt>
                <c:pt idx="1">
                  <c:v>98058</c:v>
                </c:pt>
                <c:pt idx="2">
                  <c:v>63316</c:v>
                </c:pt>
                <c:pt idx="3">
                  <c:v>88671</c:v>
                </c:pt>
                <c:pt idx="4">
                  <c:v>125126</c:v>
                </c:pt>
              </c:numCache>
            </c:numRef>
          </c:val>
          <c:smooth val="0"/>
          <c:extLst>
            <c:ext xmlns:c16="http://schemas.microsoft.com/office/drawing/2014/chart" uri="{C3380CC4-5D6E-409C-BE32-E72D297353CC}">
              <c16:uniqueId val="{00000001-8627-4349-94B6-FEC1743AFB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75639630411E-2"/>
              <c:y val="7.516295562392449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4.22</c:v>
                </c:pt>
                <c:pt idx="1">
                  <c:v>3.48</c:v>
                </c:pt>
                <c:pt idx="2">
                  <c:v>12.15</c:v>
                </c:pt>
                <c:pt idx="3">
                  <c:v>9.02</c:v>
                </c:pt>
                <c:pt idx="4">
                  <c:v>2.96</c:v>
                </c:pt>
              </c:numCache>
            </c:numRef>
          </c:val>
          <c:extLst>
            <c:ext xmlns:c16="http://schemas.microsoft.com/office/drawing/2014/chart" uri="{C3380CC4-5D6E-409C-BE32-E72D297353CC}">
              <c16:uniqueId val="{00000000-2B22-44E2-865C-1ED3FCAEA4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19.18</c:v>
                </c:pt>
                <c:pt idx="1">
                  <c:v>21.62</c:v>
                </c:pt>
                <c:pt idx="2">
                  <c:v>16.7</c:v>
                </c:pt>
                <c:pt idx="3">
                  <c:v>20.14</c:v>
                </c:pt>
                <c:pt idx="4">
                  <c:v>20.11</c:v>
                </c:pt>
              </c:numCache>
            </c:numRef>
          </c:val>
          <c:extLst>
            <c:ext xmlns:c16="http://schemas.microsoft.com/office/drawing/2014/chart" uri="{C3380CC4-5D6E-409C-BE32-E72D297353CC}">
              <c16:uniqueId val="{00000001-2B22-44E2-865C-1ED3FCAEA43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-0.21</c:v>
                </c:pt>
                <c:pt idx="1">
                  <c:v>3.39</c:v>
                </c:pt>
                <c:pt idx="2">
                  <c:v>4.29</c:v>
                </c:pt>
                <c:pt idx="3">
                  <c:v>-0.38</c:v>
                </c:pt>
                <c:pt idx="4">
                  <c:v>-6.37</c:v>
                </c:pt>
              </c:numCache>
            </c:numRef>
          </c:val>
          <c:smooth val="0"/>
          <c:extLst>
            <c:ext xmlns:c16="http://schemas.microsoft.com/office/drawing/2014/chart" uri="{C3380CC4-5D6E-409C-BE32-E72D297353CC}">
              <c16:uniqueId val="{00000002-2B22-44E2-865C-1ED3FCAEA4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78-4F1E-8ACF-EE23ADC035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78-4F1E-8ACF-EE23ADC035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8F78-4F1E-8ACF-EE23ADC0356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0.42</c:v>
                </c:pt>
                <c:pt idx="4">
                  <c:v>#N/A</c:v>
                </c:pt>
                <c:pt idx="5">
                  <c:v>0.47</c:v>
                </c:pt>
                <c:pt idx="6">
                  <c:v>#N/A</c:v>
                </c:pt>
                <c:pt idx="7">
                  <c:v>0.41</c:v>
                </c:pt>
                <c:pt idx="8">
                  <c:v>#N/A</c:v>
                </c:pt>
                <c:pt idx="9">
                  <c:v>0.69</c:v>
                </c:pt>
              </c:numCache>
            </c:numRef>
          </c:val>
          <c:extLst>
            <c:ext xmlns:c16="http://schemas.microsoft.com/office/drawing/2014/chart" uri="{C3380CC4-5D6E-409C-BE32-E72D297353CC}">
              <c16:uniqueId val="{00000003-8F78-4F1E-8ACF-EE23ADC03566}"/>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2.74</c:v>
                </c:pt>
                <c:pt idx="2">
                  <c:v>#N/A</c:v>
                </c:pt>
                <c:pt idx="3">
                  <c:v>2.48</c:v>
                </c:pt>
                <c:pt idx="4">
                  <c:v>#N/A</c:v>
                </c:pt>
                <c:pt idx="5">
                  <c:v>2.21</c:v>
                </c:pt>
                <c:pt idx="6">
                  <c:v>#N/A</c:v>
                </c:pt>
                <c:pt idx="7">
                  <c:v>2.27</c:v>
                </c:pt>
                <c:pt idx="8">
                  <c:v>#N/A</c:v>
                </c:pt>
                <c:pt idx="9">
                  <c:v>2.1</c:v>
                </c:pt>
              </c:numCache>
            </c:numRef>
          </c:val>
          <c:extLst>
            <c:ext xmlns:c16="http://schemas.microsoft.com/office/drawing/2014/chart" uri="{C3380CC4-5D6E-409C-BE32-E72D297353CC}">
              <c16:uniqueId val="{00000004-8F78-4F1E-8ACF-EE23ADC0356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3.01</c:v>
                </c:pt>
                <c:pt idx="2">
                  <c:v>#N/A</c:v>
                </c:pt>
                <c:pt idx="3">
                  <c:v>1.65</c:v>
                </c:pt>
                <c:pt idx="4">
                  <c:v>#N/A</c:v>
                </c:pt>
                <c:pt idx="5">
                  <c:v>2.87</c:v>
                </c:pt>
                <c:pt idx="6">
                  <c:v>#N/A</c:v>
                </c:pt>
                <c:pt idx="7">
                  <c:v>3.86</c:v>
                </c:pt>
                <c:pt idx="8">
                  <c:v>#N/A</c:v>
                </c:pt>
                <c:pt idx="9">
                  <c:v>2.2599999999999998</c:v>
                </c:pt>
              </c:numCache>
            </c:numRef>
          </c:val>
          <c:extLst>
            <c:ext xmlns:c16="http://schemas.microsoft.com/office/drawing/2014/chart" uri="{C3380CC4-5D6E-409C-BE32-E72D297353CC}">
              <c16:uniqueId val="{00000005-8F78-4F1E-8ACF-EE23ADC0356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4.21</c:v>
                </c:pt>
                <c:pt idx="2">
                  <c:v>#N/A</c:v>
                </c:pt>
                <c:pt idx="3">
                  <c:v>3.47</c:v>
                </c:pt>
                <c:pt idx="4">
                  <c:v>#N/A</c:v>
                </c:pt>
                <c:pt idx="5">
                  <c:v>12.15</c:v>
                </c:pt>
                <c:pt idx="6">
                  <c:v>#N/A</c:v>
                </c:pt>
                <c:pt idx="7">
                  <c:v>9.02</c:v>
                </c:pt>
                <c:pt idx="8">
                  <c:v>#N/A</c:v>
                </c:pt>
                <c:pt idx="9">
                  <c:v>2.95</c:v>
                </c:pt>
              </c:numCache>
            </c:numRef>
          </c:val>
          <c:extLst>
            <c:ext xmlns:c16="http://schemas.microsoft.com/office/drawing/2014/chart" uri="{C3380CC4-5D6E-409C-BE32-E72D297353CC}">
              <c16:uniqueId val="{00000006-8F78-4F1E-8ACF-EE23ADC03566}"/>
            </c:ext>
          </c:extLst>
        </c:ser>
        <c:ser>
          <c:idx val="7"/>
          <c:order val="7"/>
          <c:tx>
            <c:strRef>
              <c:f>データシート!$A$34</c:f>
              <c:strCache>
                <c:ptCount val="1"/>
                <c:pt idx="0">
                  <c:v>宅地造成事業会計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3.77</c:v>
                </c:pt>
                <c:pt idx="2">
                  <c:v>#N/A</c:v>
                </c:pt>
                <c:pt idx="3">
                  <c:v>3.19</c:v>
                </c:pt>
                <c:pt idx="4">
                  <c:v>#N/A</c:v>
                </c:pt>
                <c:pt idx="5">
                  <c:v>2.4900000000000002</c:v>
                </c:pt>
                <c:pt idx="6">
                  <c:v>#N/A</c:v>
                </c:pt>
                <c:pt idx="7">
                  <c:v>0.61</c:v>
                </c:pt>
                <c:pt idx="8">
                  <c:v>#N/A</c:v>
                </c:pt>
                <c:pt idx="9">
                  <c:v>3.14</c:v>
                </c:pt>
              </c:numCache>
            </c:numRef>
          </c:val>
          <c:extLst>
            <c:ext xmlns:c16="http://schemas.microsoft.com/office/drawing/2014/chart" uri="{C3380CC4-5D6E-409C-BE32-E72D297353CC}">
              <c16:uniqueId val="{00000007-8F78-4F1E-8ACF-EE23ADC03566}"/>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2.48</c:v>
                </c:pt>
                <c:pt idx="2">
                  <c:v>#N/A</c:v>
                </c:pt>
                <c:pt idx="3">
                  <c:v>3.27</c:v>
                </c:pt>
                <c:pt idx="4">
                  <c:v>#N/A</c:v>
                </c:pt>
                <c:pt idx="5">
                  <c:v>3.38</c:v>
                </c:pt>
                <c:pt idx="6">
                  <c:v>#N/A</c:v>
                </c:pt>
                <c:pt idx="7">
                  <c:v>4.04</c:v>
                </c:pt>
                <c:pt idx="8">
                  <c:v>#N/A</c:v>
                </c:pt>
                <c:pt idx="9">
                  <c:v>5.21</c:v>
                </c:pt>
              </c:numCache>
            </c:numRef>
          </c:val>
          <c:extLst>
            <c:ext xmlns:c16="http://schemas.microsoft.com/office/drawing/2014/chart" uri="{C3380CC4-5D6E-409C-BE32-E72D297353CC}">
              <c16:uniqueId val="{00000008-8F78-4F1E-8ACF-EE23ADC0356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0.85</c:v>
                </c:pt>
                <c:pt idx="1">
                  <c:v>#N/A</c:v>
                </c:pt>
                <c:pt idx="2">
                  <c:v>0.79</c:v>
                </c:pt>
                <c:pt idx="3">
                  <c:v>#N/A</c:v>
                </c:pt>
                <c:pt idx="4">
                  <c:v>0.16</c:v>
                </c:pt>
                <c:pt idx="5">
                  <c:v>#N/A</c:v>
                </c:pt>
                <c:pt idx="6">
                  <c:v>0.21</c:v>
                </c:pt>
                <c:pt idx="7">
                  <c:v>#N/A</c:v>
                </c:pt>
                <c:pt idx="8">
                  <c:v>0.48</c:v>
                </c:pt>
                <c:pt idx="9">
                  <c:v>#N/A</c:v>
                </c:pt>
              </c:numCache>
            </c:numRef>
          </c:val>
          <c:extLst>
            <c:ext xmlns:c16="http://schemas.microsoft.com/office/drawing/2014/chart" uri="{C3380CC4-5D6E-409C-BE32-E72D297353CC}">
              <c16:uniqueId val="{00000009-8F78-4F1E-8ACF-EE23ADC0356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571</c:v>
                </c:pt>
                <c:pt idx="5">
                  <c:v>557</c:v>
                </c:pt>
                <c:pt idx="8">
                  <c:v>539</c:v>
                </c:pt>
                <c:pt idx="11">
                  <c:v>521</c:v>
                </c:pt>
                <c:pt idx="14">
                  <c:v>529</c:v>
                </c:pt>
              </c:numCache>
            </c:numRef>
          </c:val>
          <c:extLst>
            <c:ext xmlns:c16="http://schemas.microsoft.com/office/drawing/2014/chart" uri="{C3380CC4-5D6E-409C-BE32-E72D297353CC}">
              <c16:uniqueId val="{00000000-0336-409E-A353-C6970C0A9D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36-409E-A353-C6970C0A9D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c:v>
                </c:pt>
                <c:pt idx="3">
                  <c:v>48</c:v>
                </c:pt>
                <c:pt idx="6">
                  <c:v>9</c:v>
                </c:pt>
                <c:pt idx="9">
                  <c:v>0</c:v>
                </c:pt>
                <c:pt idx="12">
                  <c:v>0</c:v>
                </c:pt>
              </c:numCache>
            </c:numRef>
          </c:val>
          <c:extLst>
            <c:ext xmlns:c16="http://schemas.microsoft.com/office/drawing/2014/chart" uri="{C3380CC4-5D6E-409C-BE32-E72D297353CC}">
              <c16:uniqueId val="{00000002-0336-409E-A353-C6970C0A9D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10</c:v>
                </c:pt>
                <c:pt idx="6">
                  <c:v>15</c:v>
                </c:pt>
                <c:pt idx="9">
                  <c:v>16</c:v>
                </c:pt>
                <c:pt idx="12">
                  <c:v>13</c:v>
                </c:pt>
              </c:numCache>
            </c:numRef>
          </c:val>
          <c:extLst>
            <c:ext xmlns:c16="http://schemas.microsoft.com/office/drawing/2014/chart" uri="{C3380CC4-5D6E-409C-BE32-E72D297353CC}">
              <c16:uniqueId val="{00000003-0336-409E-A353-C6970C0A9D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209</c:v>
                </c:pt>
                <c:pt idx="3">
                  <c:v>191</c:v>
                </c:pt>
                <c:pt idx="6">
                  <c:v>200</c:v>
                </c:pt>
                <c:pt idx="9">
                  <c:v>223</c:v>
                </c:pt>
                <c:pt idx="12">
                  <c:v>205</c:v>
                </c:pt>
              </c:numCache>
            </c:numRef>
          </c:val>
          <c:extLst>
            <c:ext xmlns:c16="http://schemas.microsoft.com/office/drawing/2014/chart" uri="{C3380CC4-5D6E-409C-BE32-E72D297353CC}">
              <c16:uniqueId val="{00000004-0336-409E-A353-C6970C0A9D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36-409E-A353-C6970C0A9D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36-409E-A353-C6970C0A9D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624</c:v>
                </c:pt>
                <c:pt idx="3">
                  <c:v>631</c:v>
                </c:pt>
                <c:pt idx="6">
                  <c:v>657</c:v>
                </c:pt>
                <c:pt idx="9">
                  <c:v>663</c:v>
                </c:pt>
                <c:pt idx="12">
                  <c:v>668</c:v>
                </c:pt>
              </c:numCache>
            </c:numRef>
          </c:val>
          <c:extLst>
            <c:ext xmlns:c16="http://schemas.microsoft.com/office/drawing/2014/chart" uri="{C3380CC4-5D6E-409C-BE32-E72D297353CC}">
              <c16:uniqueId val="{00000007-0336-409E-A353-C6970C0A9DE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351</c:v>
                </c:pt>
                <c:pt idx="2">
                  <c:v>#N/A</c:v>
                </c:pt>
                <c:pt idx="3">
                  <c:v>#N/A</c:v>
                </c:pt>
                <c:pt idx="4">
                  <c:v>323</c:v>
                </c:pt>
                <c:pt idx="5">
                  <c:v>#N/A</c:v>
                </c:pt>
                <c:pt idx="6">
                  <c:v>#N/A</c:v>
                </c:pt>
                <c:pt idx="7">
                  <c:v>342</c:v>
                </c:pt>
                <c:pt idx="8">
                  <c:v>#N/A</c:v>
                </c:pt>
                <c:pt idx="9">
                  <c:v>#N/A</c:v>
                </c:pt>
                <c:pt idx="10">
                  <c:v>381</c:v>
                </c:pt>
                <c:pt idx="11">
                  <c:v>#N/A</c:v>
                </c:pt>
                <c:pt idx="12">
                  <c:v>#N/A</c:v>
                </c:pt>
                <c:pt idx="13">
                  <c:v>357</c:v>
                </c:pt>
                <c:pt idx="14">
                  <c:v>#N/A</c:v>
                </c:pt>
              </c:numCache>
            </c:numRef>
          </c:val>
          <c:smooth val="0"/>
          <c:extLst>
            <c:ext xmlns:c16="http://schemas.microsoft.com/office/drawing/2014/chart" uri="{C3380CC4-5D6E-409C-BE32-E72D297353CC}">
              <c16:uniqueId val="{00000008-0336-409E-A353-C6970C0A9D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5780</c:v>
                </c:pt>
                <c:pt idx="5">
                  <c:v>5901</c:v>
                </c:pt>
                <c:pt idx="8">
                  <c:v>5942</c:v>
                </c:pt>
                <c:pt idx="11">
                  <c:v>6121</c:v>
                </c:pt>
                <c:pt idx="14">
                  <c:v>6095</c:v>
                </c:pt>
              </c:numCache>
            </c:numRef>
          </c:val>
          <c:extLst>
            <c:ext xmlns:c16="http://schemas.microsoft.com/office/drawing/2014/chart" uri="{C3380CC4-5D6E-409C-BE32-E72D297353CC}">
              <c16:uniqueId val="{00000000-BE49-4C2C-B7C1-EB7203CC04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95</c:v>
                </c:pt>
                <c:pt idx="5">
                  <c:v>91</c:v>
                </c:pt>
                <c:pt idx="8">
                  <c:v>102</c:v>
                </c:pt>
                <c:pt idx="11">
                  <c:v>128</c:v>
                </c:pt>
                <c:pt idx="14">
                  <c:v>171</c:v>
                </c:pt>
              </c:numCache>
            </c:numRef>
          </c:val>
          <c:extLst>
            <c:ext xmlns:c16="http://schemas.microsoft.com/office/drawing/2014/chart" uri="{C3380CC4-5D6E-409C-BE32-E72D297353CC}">
              <c16:uniqueId val="{00000001-BE49-4C2C-B7C1-EB7203CC04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2888</c:v>
                </c:pt>
                <c:pt idx="5">
                  <c:v>3156</c:v>
                </c:pt>
                <c:pt idx="8">
                  <c:v>3264</c:v>
                </c:pt>
                <c:pt idx="11">
                  <c:v>3296</c:v>
                </c:pt>
                <c:pt idx="14">
                  <c:v>3113</c:v>
                </c:pt>
              </c:numCache>
            </c:numRef>
          </c:val>
          <c:extLst>
            <c:ext xmlns:c16="http://schemas.microsoft.com/office/drawing/2014/chart" uri="{C3380CC4-5D6E-409C-BE32-E72D297353CC}">
              <c16:uniqueId val="{00000002-BE49-4C2C-B7C1-EB7203CC04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49-4C2C-B7C1-EB7203CC04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49-4C2C-B7C1-EB7203CC04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71</c:v>
                </c:pt>
                <c:pt idx="3">
                  <c:v>69</c:v>
                </c:pt>
                <c:pt idx="6">
                  <c:v>66</c:v>
                </c:pt>
                <c:pt idx="9">
                  <c:v>59</c:v>
                </c:pt>
                <c:pt idx="12">
                  <c:v>52</c:v>
                </c:pt>
              </c:numCache>
            </c:numRef>
          </c:val>
          <c:extLst>
            <c:ext xmlns:c16="http://schemas.microsoft.com/office/drawing/2014/chart" uri="{C3380CC4-5D6E-409C-BE32-E72D297353CC}">
              <c16:uniqueId val="{00000005-BE49-4C2C-B7C1-EB7203CC04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843</c:v>
                </c:pt>
                <c:pt idx="3">
                  <c:v>890</c:v>
                </c:pt>
                <c:pt idx="6">
                  <c:v>834</c:v>
                </c:pt>
                <c:pt idx="9">
                  <c:v>1096</c:v>
                </c:pt>
                <c:pt idx="12">
                  <c:v>835</c:v>
                </c:pt>
              </c:numCache>
            </c:numRef>
          </c:val>
          <c:extLst>
            <c:ext xmlns:c16="http://schemas.microsoft.com/office/drawing/2014/chart" uri="{C3380CC4-5D6E-409C-BE32-E72D297353CC}">
              <c16:uniqueId val="{00000006-BE49-4C2C-B7C1-EB7203CC04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c:v>
                </c:pt>
                <c:pt idx="3">
                  <c:v>121</c:v>
                </c:pt>
                <c:pt idx="6">
                  <c:v>103</c:v>
                </c:pt>
                <c:pt idx="9">
                  <c:v>107</c:v>
                </c:pt>
                <c:pt idx="12">
                  <c:v>96</c:v>
                </c:pt>
              </c:numCache>
            </c:numRef>
          </c:val>
          <c:extLst>
            <c:ext xmlns:c16="http://schemas.microsoft.com/office/drawing/2014/chart" uri="{C3380CC4-5D6E-409C-BE32-E72D297353CC}">
              <c16:uniqueId val="{00000007-BE49-4C2C-B7C1-EB7203CC04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1378</c:v>
                </c:pt>
                <c:pt idx="3">
                  <c:v>1207</c:v>
                </c:pt>
                <c:pt idx="6">
                  <c:v>1068</c:v>
                </c:pt>
                <c:pt idx="9">
                  <c:v>938</c:v>
                </c:pt>
                <c:pt idx="12">
                  <c:v>961</c:v>
                </c:pt>
              </c:numCache>
            </c:numRef>
          </c:val>
          <c:extLst>
            <c:ext xmlns:c16="http://schemas.microsoft.com/office/drawing/2014/chart" uri="{C3380CC4-5D6E-409C-BE32-E72D297353CC}">
              <c16:uniqueId val="{00000008-BE49-4C2C-B7C1-EB7203CC04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49-4C2C-B7C1-EB7203CC04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7214</c:v>
                </c:pt>
                <c:pt idx="3">
                  <c:v>7672</c:v>
                </c:pt>
                <c:pt idx="6">
                  <c:v>7736</c:v>
                </c:pt>
                <c:pt idx="9">
                  <c:v>7958</c:v>
                </c:pt>
                <c:pt idx="12">
                  <c:v>8552</c:v>
                </c:pt>
              </c:numCache>
            </c:numRef>
          </c:val>
          <c:extLst>
            <c:ext xmlns:c16="http://schemas.microsoft.com/office/drawing/2014/chart" uri="{C3380CC4-5D6E-409C-BE32-E72D297353CC}">
              <c16:uniqueId val="{0000000A-BE49-4C2C-B7C1-EB7203CC048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924</c:v>
                </c:pt>
                <c:pt idx="2">
                  <c:v>#N/A</c:v>
                </c:pt>
                <c:pt idx="3">
                  <c:v>#N/A</c:v>
                </c:pt>
                <c:pt idx="4">
                  <c:v>811</c:v>
                </c:pt>
                <c:pt idx="5">
                  <c:v>#N/A</c:v>
                </c:pt>
                <c:pt idx="6">
                  <c:v>#N/A</c:v>
                </c:pt>
                <c:pt idx="7">
                  <c:v>499</c:v>
                </c:pt>
                <c:pt idx="8">
                  <c:v>#N/A</c:v>
                </c:pt>
                <c:pt idx="9">
                  <c:v>#N/A</c:v>
                </c:pt>
                <c:pt idx="10">
                  <c:v>614</c:v>
                </c:pt>
                <c:pt idx="11">
                  <c:v>#N/A</c:v>
                </c:pt>
                <c:pt idx="12">
                  <c:v>#N/A</c:v>
                </c:pt>
                <c:pt idx="13">
                  <c:v>1117</c:v>
                </c:pt>
                <c:pt idx="14">
                  <c:v>#N/A</c:v>
                </c:pt>
              </c:numCache>
            </c:numRef>
          </c:val>
          <c:smooth val="0"/>
          <c:extLst>
            <c:ext xmlns:c16="http://schemas.microsoft.com/office/drawing/2014/chart" uri="{C3380CC4-5D6E-409C-BE32-E72D297353CC}">
              <c16:uniqueId val="{0000000B-BE49-4C2C-B7C1-EB7203CC04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884</c:v>
                </c:pt>
                <c:pt idx="1">
                  <c:v>1041</c:v>
                </c:pt>
                <c:pt idx="2">
                  <c:v>1029</c:v>
                </c:pt>
              </c:numCache>
            </c:numRef>
          </c:val>
          <c:extLst>
            <c:ext xmlns:c16="http://schemas.microsoft.com/office/drawing/2014/chart" uri="{C3380CC4-5D6E-409C-BE32-E72D297353CC}">
              <c16:uniqueId val="{00000000-5F8C-4B33-8408-6132029ACA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5F8C-4B33-8408-6132029ACA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2631</c:v>
                </c:pt>
                <c:pt idx="1">
                  <c:v>2587</c:v>
                </c:pt>
                <c:pt idx="2">
                  <c:v>2269</c:v>
                </c:pt>
              </c:numCache>
            </c:numRef>
          </c:val>
          <c:extLst>
            <c:ext xmlns:c16="http://schemas.microsoft.com/office/drawing/2014/chart" uri="{C3380CC4-5D6E-409C-BE32-E72D297353CC}">
              <c16:uniqueId val="{00000002-5F8C-4B33-8408-6132029ACAF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16,312
16,240
72.76
10,614,177
10,337,972
151,388
5,118,832
8,551,806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24.3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4275" cy="242570"/>
    <xdr:sp macro="" textlink="">
      <xdr:nvSpPr>
        <xdr:cNvPr id="29" name="テキスト ボックス 28"/>
        <xdr:cNvSpPr txBox="1"/>
      </xdr:nvSpPr>
      <xdr:spPr>
        <a:xfrm>
          <a:off x="708660" y="2898775"/>
          <a:ext cx="88042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1830" cy="249555"/>
    <xdr:sp macro="" textlink="">
      <xdr:nvSpPr>
        <xdr:cNvPr id="30" name="テキスト ボックス 29"/>
        <xdr:cNvSpPr txBox="1"/>
      </xdr:nvSpPr>
      <xdr:spPr>
        <a:xfrm>
          <a:off x="708660" y="3142615"/>
          <a:ext cx="57518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18550" cy="242570"/>
    <xdr:sp macro="" textlink="">
      <xdr:nvSpPr>
        <xdr:cNvPr id="31" name="テキスト ボックス 30"/>
        <xdr:cNvSpPr txBox="1"/>
      </xdr:nvSpPr>
      <xdr:spPr>
        <a:xfrm>
          <a:off x="708660" y="3387725"/>
          <a:ext cx="87185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4395" cy="249555"/>
    <xdr:sp macro="" textlink="">
      <xdr:nvSpPr>
        <xdr:cNvPr id="32" name="テキスト ボックス 31"/>
        <xdr:cNvSpPr txBox="1"/>
      </xdr:nvSpPr>
      <xdr:spPr>
        <a:xfrm>
          <a:off x="708660" y="3632200"/>
          <a:ext cx="5954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39430" cy="249555"/>
    <xdr:sp macro="" textlink="">
      <xdr:nvSpPr>
        <xdr:cNvPr id="33" name="テキスト ボックス 32"/>
        <xdr:cNvSpPr txBox="1"/>
      </xdr:nvSpPr>
      <xdr:spPr>
        <a:xfrm>
          <a:off x="708660" y="3876675"/>
          <a:ext cx="813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2840" cy="402590"/>
    <xdr:sp macro="" textlink="">
      <xdr:nvSpPr>
        <xdr:cNvPr id="34" name="テキスト ボックス 33"/>
        <xdr:cNvSpPr txBox="1"/>
      </xdr:nvSpPr>
      <xdr:spPr>
        <a:xfrm>
          <a:off x="708660" y="4121785"/>
          <a:ext cx="8752840" cy="402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7800" cy="249555"/>
    <xdr:sp macro="" textlink="">
      <xdr:nvSpPr>
        <xdr:cNvPr id="35" name="テキスト ボックス 34"/>
        <xdr:cNvSpPr txBox="1"/>
      </xdr:nvSpPr>
      <xdr:spPr>
        <a:xfrm>
          <a:off x="708660" y="4365625"/>
          <a:ext cx="177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5555" cy="290830"/>
    <xdr:sp macro="" textlink="">
      <xdr:nvSpPr>
        <xdr:cNvPr id="37" name="テキスト ボックス 36"/>
        <xdr:cNvSpPr txBox="1"/>
      </xdr:nvSpPr>
      <xdr:spPr>
        <a:xfrm>
          <a:off x="1634490" y="5179060"/>
          <a:ext cx="126555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4015" cy="345440"/>
    <xdr:sp macro="" textlink="">
      <xdr:nvSpPr>
        <xdr:cNvPr id="38" name="テキスト ボックス 37"/>
        <xdr:cNvSpPr txBox="1"/>
      </xdr:nvSpPr>
      <xdr:spPr>
        <a:xfrm>
          <a:off x="2909570" y="5154930"/>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前年度と同値であり、類似団体内平均、全国平均及び福島県平均を下回る結果となった。</a:t>
          </a:r>
        </a:p>
        <a:p>
          <a:r>
            <a:rPr kumimoji="1" lang="ja-JP" altLang="en-US" sz="1300">
              <a:latin typeface="ＭＳ Ｐゴシック"/>
              <a:ea typeface="ＭＳ Ｐゴシック"/>
            </a:rPr>
            <a:t>　主な要因としては、基準財政収入額及び基準財政需要額の増減に</a:t>
          </a:r>
          <a:r>
            <a:rPr kumimoji="1" lang="ja-JP" altLang="en-US" sz="1300">
              <a:solidFill>
                <a:sysClr val="windowText" lastClr="000000"/>
              </a:solidFill>
              <a:latin typeface="ＭＳ Ｐゴシック"/>
              <a:ea typeface="ＭＳ Ｐゴシック"/>
            </a:rPr>
            <a:t>大きな開きがなかったため増減がなかった。</a:t>
          </a:r>
        </a:p>
        <a:p>
          <a:r>
            <a:rPr kumimoji="1" lang="ja-JP" altLang="en-US" sz="1300">
              <a:solidFill>
                <a:sysClr val="windowText" lastClr="000000"/>
              </a:solidFill>
              <a:latin typeface="ＭＳ Ｐゴシック"/>
              <a:ea typeface="ＭＳ Ｐゴシック"/>
            </a:rPr>
            <a:t>　今後においても、少子高齢化等による業務の多様化や社会保障費等の増大等の課題に対応するため、事務事業の見直し等による歳出削減を図るとともに行政サービスの維持・向上に努めていく。</a:t>
          </a: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2570"/>
    <xdr:sp macro="" textlink="">
      <xdr:nvSpPr>
        <xdr:cNvPr id="50" name="テキスト ボックス 49"/>
        <xdr:cNvSpPr txBox="1"/>
      </xdr:nvSpPr>
      <xdr:spPr>
        <a:xfrm>
          <a:off x="0" y="77514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127000</xdr:rowOff>
    </xdr:from>
    <xdr:to>
      <xdr:col>27</xdr:col>
      <xdr:colOff>184150</xdr:colOff>
      <xdr:row>45</xdr:row>
      <xdr:rowOff>127000</xdr:rowOff>
    </xdr:to>
    <xdr:cxnSp macro="">
      <xdr:nvCxnSpPr>
        <xdr:cNvPr id="51" name="直線コネクタ 50"/>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154940</xdr:rowOff>
    </xdr:from>
    <xdr:ext cx="762000" cy="242570"/>
    <xdr:sp macro="" textlink="">
      <xdr:nvSpPr>
        <xdr:cNvPr id="52" name="テキスト ボックス 51"/>
        <xdr:cNvSpPr txBox="1"/>
      </xdr:nvSpPr>
      <xdr:spPr>
        <a:xfrm>
          <a:off x="0" y="74193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125095</xdr:rowOff>
    </xdr:from>
    <xdr:to>
      <xdr:col>27</xdr:col>
      <xdr:colOff>184150</xdr:colOff>
      <xdr:row>43</xdr:row>
      <xdr:rowOff>125095</xdr:rowOff>
    </xdr:to>
    <xdr:cxnSp macro="">
      <xdr:nvCxnSpPr>
        <xdr:cNvPr id="53" name="直線コネクタ 52"/>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153035</xdr:rowOff>
    </xdr:from>
    <xdr:ext cx="762000" cy="242570"/>
    <xdr:sp macro="" textlink="">
      <xdr:nvSpPr>
        <xdr:cNvPr id="54" name="テキスト ボックス 53"/>
        <xdr:cNvSpPr txBox="1"/>
      </xdr:nvSpPr>
      <xdr:spPr>
        <a:xfrm>
          <a:off x="0" y="70872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123190</xdr:rowOff>
    </xdr:from>
    <xdr:to>
      <xdr:col>27</xdr:col>
      <xdr:colOff>184150</xdr:colOff>
      <xdr:row>41</xdr:row>
      <xdr:rowOff>123190</xdr:rowOff>
    </xdr:to>
    <xdr:cxnSp macro="">
      <xdr:nvCxnSpPr>
        <xdr:cNvPr id="55" name="直線コネクタ 54"/>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151130</xdr:rowOff>
    </xdr:from>
    <xdr:ext cx="762000" cy="242570"/>
    <xdr:sp macro="" textlink="">
      <xdr:nvSpPr>
        <xdr:cNvPr id="56" name="テキスト ボックス 55"/>
        <xdr:cNvSpPr txBox="1"/>
      </xdr:nvSpPr>
      <xdr:spPr>
        <a:xfrm>
          <a:off x="0" y="67551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121920</xdr:rowOff>
    </xdr:from>
    <xdr:to>
      <xdr:col>27</xdr:col>
      <xdr:colOff>184150</xdr:colOff>
      <xdr:row>39</xdr:row>
      <xdr:rowOff>121920</xdr:rowOff>
    </xdr:to>
    <xdr:cxnSp macro="">
      <xdr:nvCxnSpPr>
        <xdr:cNvPr id="57" name="直線コネクタ 56"/>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149860</xdr:rowOff>
    </xdr:from>
    <xdr:ext cx="762000" cy="242570"/>
    <xdr:sp macro="" textlink="">
      <xdr:nvSpPr>
        <xdr:cNvPr id="58" name="テキスト ボックス 57"/>
        <xdr:cNvSpPr txBox="1"/>
      </xdr:nvSpPr>
      <xdr:spPr>
        <a:xfrm>
          <a:off x="0" y="6423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120015</xdr:rowOff>
    </xdr:from>
    <xdr:to>
      <xdr:col>27</xdr:col>
      <xdr:colOff>184150</xdr:colOff>
      <xdr:row>37</xdr:row>
      <xdr:rowOff>120015</xdr:rowOff>
    </xdr:to>
    <xdr:cxnSp macro="">
      <xdr:nvCxnSpPr>
        <xdr:cNvPr id="59" name="直線コネクタ 58"/>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147955</xdr:rowOff>
    </xdr:from>
    <xdr:ext cx="762000" cy="249555"/>
    <xdr:sp macro="" textlink="">
      <xdr:nvSpPr>
        <xdr:cNvPr id="60" name="テキスト ボックス 59"/>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118110</xdr:rowOff>
    </xdr:from>
    <xdr:to>
      <xdr:col>27</xdr:col>
      <xdr:colOff>184150</xdr:colOff>
      <xdr:row>35</xdr:row>
      <xdr:rowOff>118110</xdr:rowOff>
    </xdr:to>
    <xdr:cxnSp macro="">
      <xdr:nvCxnSpPr>
        <xdr:cNvPr id="61" name="直線コネクタ 60"/>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146050</xdr:rowOff>
    </xdr:from>
    <xdr:ext cx="762000" cy="249555"/>
    <xdr:sp macro="" textlink="">
      <xdr:nvSpPr>
        <xdr:cNvPr id="62" name="テキスト ボックス 61"/>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3" name="直線コネクタ 62"/>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4" name="テキスト ボックス 63"/>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5"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118110</xdr:rowOff>
    </xdr:from>
    <xdr:to>
      <xdr:col>23</xdr:col>
      <xdr:colOff>133350</xdr:colOff>
      <xdr:row>45</xdr:row>
      <xdr:rowOff>76835</xdr:rowOff>
    </xdr:to>
    <xdr:cxnSp macro="">
      <xdr:nvCxnSpPr>
        <xdr:cNvPr id="66" name="直線コネクタ 65"/>
        <xdr:cNvCxnSpPr/>
      </xdr:nvCxnSpPr>
      <xdr:spPr>
        <a:xfrm flipV="1">
          <a:off x="4544060" y="5896610"/>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50165</xdr:rowOff>
    </xdr:from>
    <xdr:ext cx="762000" cy="242570"/>
    <xdr:sp macro="" textlink="">
      <xdr:nvSpPr>
        <xdr:cNvPr id="67" name="財政力最小値テキスト"/>
        <xdr:cNvSpPr txBox="1"/>
      </xdr:nvSpPr>
      <xdr:spPr>
        <a:xfrm>
          <a:off x="4615180" y="74796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76835</xdr:rowOff>
    </xdr:from>
    <xdr:to>
      <xdr:col>24</xdr:col>
      <xdr:colOff>12700</xdr:colOff>
      <xdr:row>45</xdr:row>
      <xdr:rowOff>76835</xdr:rowOff>
    </xdr:to>
    <xdr:cxnSp macro="">
      <xdr:nvCxnSpPr>
        <xdr:cNvPr id="68" name="直線コネクタ 67"/>
        <xdr:cNvCxnSpPr/>
      </xdr:nvCxnSpPr>
      <xdr:spPr>
        <a:xfrm>
          <a:off x="4455160" y="7506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36195</xdr:rowOff>
    </xdr:from>
    <xdr:ext cx="762000" cy="249555"/>
    <xdr:sp macro="" textlink="">
      <xdr:nvSpPr>
        <xdr:cNvPr id="69" name="財政力最大値テキスト"/>
        <xdr:cNvSpPr txBox="1"/>
      </xdr:nvSpPr>
      <xdr:spPr>
        <a:xfrm>
          <a:off x="4615180" y="564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118110</xdr:rowOff>
    </xdr:from>
    <xdr:to>
      <xdr:col>24</xdr:col>
      <xdr:colOff>12700</xdr:colOff>
      <xdr:row>35</xdr:row>
      <xdr:rowOff>118110</xdr:rowOff>
    </xdr:to>
    <xdr:cxnSp macro="">
      <xdr:nvCxnSpPr>
        <xdr:cNvPr id="70" name="直線コネクタ 69"/>
        <xdr:cNvCxnSpPr/>
      </xdr:nvCxnSpPr>
      <xdr:spPr>
        <a:xfrm>
          <a:off x="4455160" y="58966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59055</xdr:rowOff>
    </xdr:from>
    <xdr:to>
      <xdr:col>23</xdr:col>
      <xdr:colOff>133350</xdr:colOff>
      <xdr:row>43</xdr:row>
      <xdr:rowOff>59055</xdr:rowOff>
    </xdr:to>
    <xdr:cxnSp macro="">
      <xdr:nvCxnSpPr>
        <xdr:cNvPr id="71" name="直線コネクタ 70"/>
        <xdr:cNvCxnSpPr/>
      </xdr:nvCxnSpPr>
      <xdr:spPr>
        <a:xfrm>
          <a:off x="3776980" y="715835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124460</xdr:rowOff>
    </xdr:from>
    <xdr:ext cx="762000" cy="242570"/>
    <xdr:sp macro="" textlink="">
      <xdr:nvSpPr>
        <xdr:cNvPr id="72" name="財政力平均値テキスト"/>
        <xdr:cNvSpPr txBox="1"/>
      </xdr:nvSpPr>
      <xdr:spPr>
        <a:xfrm>
          <a:off x="4615180" y="689356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107950</xdr:rowOff>
    </xdr:from>
    <xdr:to>
      <xdr:col>23</xdr:col>
      <xdr:colOff>184150</xdr:colOff>
      <xdr:row>43</xdr:row>
      <xdr:rowOff>40640</xdr:rowOff>
    </xdr:to>
    <xdr:sp macro="" textlink="">
      <xdr:nvSpPr>
        <xdr:cNvPr id="73" name="フローチャート: 判断 72"/>
        <xdr:cNvSpPr/>
      </xdr:nvSpPr>
      <xdr:spPr>
        <a:xfrm>
          <a:off x="4493260" y="7042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41910</xdr:rowOff>
    </xdr:from>
    <xdr:to>
      <xdr:col>19</xdr:col>
      <xdr:colOff>133350</xdr:colOff>
      <xdr:row>43</xdr:row>
      <xdr:rowOff>59055</xdr:rowOff>
    </xdr:to>
    <xdr:cxnSp macro="">
      <xdr:nvCxnSpPr>
        <xdr:cNvPr id="74" name="直線コネクタ 73"/>
        <xdr:cNvCxnSpPr/>
      </xdr:nvCxnSpPr>
      <xdr:spPr>
        <a:xfrm>
          <a:off x="2959100" y="714121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92075</xdr:rowOff>
    </xdr:from>
    <xdr:to>
      <xdr:col>19</xdr:col>
      <xdr:colOff>184150</xdr:colOff>
      <xdr:row>43</xdr:row>
      <xdr:rowOff>24765</xdr:rowOff>
    </xdr:to>
    <xdr:sp macro="" textlink="">
      <xdr:nvSpPr>
        <xdr:cNvPr id="75" name="フローチャート: 判断 74"/>
        <xdr:cNvSpPr/>
      </xdr:nvSpPr>
      <xdr:spPr>
        <a:xfrm>
          <a:off x="3726180" y="702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34290</xdr:rowOff>
    </xdr:from>
    <xdr:ext cx="736600" cy="249555"/>
    <xdr:sp macro="" textlink="">
      <xdr:nvSpPr>
        <xdr:cNvPr id="76" name="テキスト ボックス 75"/>
        <xdr:cNvSpPr txBox="1"/>
      </xdr:nvSpPr>
      <xdr:spPr>
        <a:xfrm>
          <a:off x="3431540" y="68033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25400</xdr:rowOff>
    </xdr:from>
    <xdr:to>
      <xdr:col>15</xdr:col>
      <xdr:colOff>82550</xdr:colOff>
      <xdr:row>43</xdr:row>
      <xdr:rowOff>41910</xdr:rowOff>
    </xdr:to>
    <xdr:cxnSp macro="">
      <xdr:nvCxnSpPr>
        <xdr:cNvPr id="77" name="直線コネクタ 76"/>
        <xdr:cNvCxnSpPr/>
      </xdr:nvCxnSpPr>
      <xdr:spPr>
        <a:xfrm>
          <a:off x="2141220" y="7124700"/>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74930</xdr:rowOff>
    </xdr:from>
    <xdr:to>
      <xdr:col>15</xdr:col>
      <xdr:colOff>133350</xdr:colOff>
      <xdr:row>43</xdr:row>
      <xdr:rowOff>7620</xdr:rowOff>
    </xdr:to>
    <xdr:sp macro="" textlink="">
      <xdr:nvSpPr>
        <xdr:cNvPr id="78" name="フローチャート: 判断 77"/>
        <xdr:cNvSpPr/>
      </xdr:nvSpPr>
      <xdr:spPr>
        <a:xfrm>
          <a:off x="2908300" y="7009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17780</xdr:rowOff>
    </xdr:from>
    <xdr:ext cx="762000" cy="242570"/>
    <xdr:sp macro="" textlink="">
      <xdr:nvSpPr>
        <xdr:cNvPr id="79" name="テキスト ボックス 78"/>
        <xdr:cNvSpPr txBox="1"/>
      </xdr:nvSpPr>
      <xdr:spPr>
        <a:xfrm>
          <a:off x="2613660" y="67868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25400</xdr:rowOff>
    </xdr:from>
    <xdr:to>
      <xdr:col>11</xdr:col>
      <xdr:colOff>31750</xdr:colOff>
      <xdr:row>43</xdr:row>
      <xdr:rowOff>41910</xdr:rowOff>
    </xdr:to>
    <xdr:cxnSp macro="">
      <xdr:nvCxnSpPr>
        <xdr:cNvPr id="80" name="直線コネクタ 79"/>
        <xdr:cNvCxnSpPr/>
      </xdr:nvCxnSpPr>
      <xdr:spPr>
        <a:xfrm flipV="1">
          <a:off x="1341120" y="712470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74930</xdr:rowOff>
    </xdr:from>
    <xdr:to>
      <xdr:col>11</xdr:col>
      <xdr:colOff>82550</xdr:colOff>
      <xdr:row>43</xdr:row>
      <xdr:rowOff>7620</xdr:rowOff>
    </xdr:to>
    <xdr:sp macro="" textlink="">
      <xdr:nvSpPr>
        <xdr:cNvPr id="81" name="フローチャート: 判断 80"/>
        <xdr:cNvSpPr/>
      </xdr:nvSpPr>
      <xdr:spPr>
        <a:xfrm>
          <a:off x="2108200" y="70091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17780</xdr:rowOff>
    </xdr:from>
    <xdr:ext cx="762000" cy="242570"/>
    <xdr:sp macro="" textlink="">
      <xdr:nvSpPr>
        <xdr:cNvPr id="82" name="テキスト ボックス 81"/>
        <xdr:cNvSpPr txBox="1"/>
      </xdr:nvSpPr>
      <xdr:spPr>
        <a:xfrm>
          <a:off x="1795780" y="67868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107950</xdr:rowOff>
    </xdr:from>
    <xdr:to>
      <xdr:col>7</xdr:col>
      <xdr:colOff>31750</xdr:colOff>
      <xdr:row>43</xdr:row>
      <xdr:rowOff>40640</xdr:rowOff>
    </xdr:to>
    <xdr:sp macro="" textlink="">
      <xdr:nvSpPr>
        <xdr:cNvPr id="83" name="フローチャート: 判断 82"/>
        <xdr:cNvSpPr/>
      </xdr:nvSpPr>
      <xdr:spPr>
        <a:xfrm>
          <a:off x="1290320" y="70421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50800</xdr:rowOff>
    </xdr:from>
    <xdr:ext cx="762000" cy="242570"/>
    <xdr:sp macro="" textlink="">
      <xdr:nvSpPr>
        <xdr:cNvPr id="84" name="テキスト ボックス 83"/>
        <xdr:cNvSpPr txBox="1"/>
      </xdr:nvSpPr>
      <xdr:spPr>
        <a:xfrm>
          <a:off x="977900" y="68199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5015" cy="242570"/>
    <xdr:sp macro="" textlink="">
      <xdr:nvSpPr>
        <xdr:cNvPr id="85" name="テキスト ボックス 84"/>
        <xdr:cNvSpPr txBox="1"/>
      </xdr:nvSpPr>
      <xdr:spPr>
        <a:xfrm>
          <a:off x="434594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5015" cy="242570"/>
    <xdr:sp macro="" textlink="">
      <xdr:nvSpPr>
        <xdr:cNvPr id="86" name="テキスト ボックス 85"/>
        <xdr:cNvSpPr txBox="1"/>
      </xdr:nvSpPr>
      <xdr:spPr>
        <a:xfrm>
          <a:off x="357886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5015" cy="242570"/>
    <xdr:sp macro="" textlink="">
      <xdr:nvSpPr>
        <xdr:cNvPr id="87" name="テキスト ボックス 86"/>
        <xdr:cNvSpPr txBox="1"/>
      </xdr:nvSpPr>
      <xdr:spPr>
        <a:xfrm>
          <a:off x="276098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5015" cy="242570"/>
    <xdr:sp macro="" textlink="">
      <xdr:nvSpPr>
        <xdr:cNvPr id="88" name="テキスト ボックス 87"/>
        <xdr:cNvSpPr txBox="1"/>
      </xdr:nvSpPr>
      <xdr:spPr>
        <a:xfrm>
          <a:off x="19431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5015" cy="242570"/>
    <xdr:sp macro="" textlink="">
      <xdr:nvSpPr>
        <xdr:cNvPr id="89" name="テキスト ボックス 88"/>
        <xdr:cNvSpPr txBox="1"/>
      </xdr:nvSpPr>
      <xdr:spPr>
        <a:xfrm>
          <a:off x="11430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9525</xdr:rowOff>
    </xdr:from>
    <xdr:to>
      <xdr:col>23</xdr:col>
      <xdr:colOff>184150</xdr:colOff>
      <xdr:row>43</xdr:row>
      <xdr:rowOff>107315</xdr:rowOff>
    </xdr:to>
    <xdr:sp macro="" textlink="">
      <xdr:nvSpPr>
        <xdr:cNvPr id="90" name="楕円 89"/>
        <xdr:cNvSpPr/>
      </xdr:nvSpPr>
      <xdr:spPr>
        <a:xfrm>
          <a:off x="4493260" y="710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49555"/>
    <xdr:sp macro="" textlink="">
      <xdr:nvSpPr>
        <xdr:cNvPr id="91" name="財政力該当値テキスト"/>
        <xdr:cNvSpPr txBox="1"/>
      </xdr:nvSpPr>
      <xdr:spPr>
        <a:xfrm>
          <a:off x="4615180" y="7082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9525</xdr:rowOff>
    </xdr:from>
    <xdr:to>
      <xdr:col>19</xdr:col>
      <xdr:colOff>184150</xdr:colOff>
      <xdr:row>43</xdr:row>
      <xdr:rowOff>107315</xdr:rowOff>
    </xdr:to>
    <xdr:sp macro="" textlink="">
      <xdr:nvSpPr>
        <xdr:cNvPr id="92" name="楕円 91"/>
        <xdr:cNvSpPr/>
      </xdr:nvSpPr>
      <xdr:spPr>
        <a:xfrm>
          <a:off x="3726180" y="710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93345</xdr:rowOff>
    </xdr:from>
    <xdr:ext cx="736600" cy="242570"/>
    <xdr:sp macro="" textlink="">
      <xdr:nvSpPr>
        <xdr:cNvPr id="93" name="テキスト ボックス 92"/>
        <xdr:cNvSpPr txBox="1"/>
      </xdr:nvSpPr>
      <xdr:spPr>
        <a:xfrm>
          <a:off x="3431540" y="719264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158750</xdr:rowOff>
    </xdr:from>
    <xdr:to>
      <xdr:col>15</xdr:col>
      <xdr:colOff>133350</xdr:colOff>
      <xdr:row>43</xdr:row>
      <xdr:rowOff>91440</xdr:rowOff>
    </xdr:to>
    <xdr:sp macro="" textlink="">
      <xdr:nvSpPr>
        <xdr:cNvPr id="94" name="楕円 93"/>
        <xdr:cNvSpPr/>
      </xdr:nvSpPr>
      <xdr:spPr>
        <a:xfrm>
          <a:off x="2908300" y="7092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76200</xdr:rowOff>
    </xdr:from>
    <xdr:ext cx="762000" cy="248920"/>
    <xdr:sp macro="" textlink="">
      <xdr:nvSpPr>
        <xdr:cNvPr id="95" name="テキスト ボックス 94"/>
        <xdr:cNvSpPr txBox="1"/>
      </xdr:nvSpPr>
      <xdr:spPr>
        <a:xfrm>
          <a:off x="2613660" y="7175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140970</xdr:rowOff>
    </xdr:from>
    <xdr:to>
      <xdr:col>11</xdr:col>
      <xdr:colOff>82550</xdr:colOff>
      <xdr:row>43</xdr:row>
      <xdr:rowOff>73660</xdr:rowOff>
    </xdr:to>
    <xdr:sp macro="" textlink="">
      <xdr:nvSpPr>
        <xdr:cNvPr id="96" name="楕円 95"/>
        <xdr:cNvSpPr/>
      </xdr:nvSpPr>
      <xdr:spPr>
        <a:xfrm>
          <a:off x="2108200" y="7075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59690</xdr:rowOff>
    </xdr:from>
    <xdr:ext cx="762000" cy="242570"/>
    <xdr:sp macro="" textlink="">
      <xdr:nvSpPr>
        <xdr:cNvPr id="97" name="テキスト ボックス 96"/>
        <xdr:cNvSpPr txBox="1"/>
      </xdr:nvSpPr>
      <xdr:spPr>
        <a:xfrm>
          <a:off x="1795780" y="71589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158750</xdr:rowOff>
    </xdr:from>
    <xdr:to>
      <xdr:col>7</xdr:col>
      <xdr:colOff>31750</xdr:colOff>
      <xdr:row>43</xdr:row>
      <xdr:rowOff>91440</xdr:rowOff>
    </xdr:to>
    <xdr:sp macro="" textlink="">
      <xdr:nvSpPr>
        <xdr:cNvPr id="98" name="楕円 97"/>
        <xdr:cNvSpPr/>
      </xdr:nvSpPr>
      <xdr:spPr>
        <a:xfrm>
          <a:off x="1290320" y="70929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76200</xdr:rowOff>
    </xdr:from>
    <xdr:ext cx="762000" cy="248920"/>
    <xdr:sp macro="" textlink="">
      <xdr:nvSpPr>
        <xdr:cNvPr id="99" name="テキスト ボックス 98"/>
        <xdr:cNvSpPr txBox="1"/>
      </xdr:nvSpPr>
      <xdr:spPr>
        <a:xfrm>
          <a:off x="977900" y="7175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100" name="正方形/長方形 99"/>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1925" cy="290830"/>
    <xdr:sp macro="" textlink="">
      <xdr:nvSpPr>
        <xdr:cNvPr id="101" name="テキスト ボックス 100"/>
        <xdr:cNvSpPr txBox="1"/>
      </xdr:nvSpPr>
      <xdr:spPr>
        <a:xfrm>
          <a:off x="1551305" y="8848090"/>
          <a:ext cx="143192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2" name="テキスト ボックス 101"/>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3" name="正方形/長方形 102"/>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4" name="正方形/長方形 103"/>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5" name="正方形/長方形 104"/>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6" name="正方形/長方形 105"/>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7" name="正方形/長方形 106"/>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8" name="正方形/長方形 107"/>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9" name="正方形/長方形 108"/>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10" name="正方形/長方形 109"/>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11" name="正方形/長方形 110"/>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2" name="テキスト ボックス 111"/>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前年度から1.2％上昇し、福島県平均を上回ったものの、類似団体内平均及び全国平均を下回り、２年連続上昇する結果となった。</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主な要因としては、歳出では人件費等の上昇のため、経常経費充当一般財源は28百万円増加した。歳入では地方交付税等が減少したものの経常一般財源収入は４百万円増となったが、歳出</a:t>
          </a:r>
          <a:r>
            <a:rPr kumimoji="1" lang="ja-JP" altLang="en-US" sz="1300">
              <a:latin typeface="ＭＳ Ｐゴシック"/>
              <a:ea typeface="ＭＳ Ｐゴシック"/>
            </a:rPr>
            <a:t>が歳入を超過したため比率が悪化した。</a:t>
          </a:r>
        </a:p>
        <a:p>
          <a:r>
            <a:rPr kumimoji="1" lang="ja-JP" altLang="en-US" sz="1300">
              <a:latin typeface="ＭＳ Ｐゴシック"/>
              <a:ea typeface="ＭＳ Ｐゴシック"/>
            </a:rPr>
            <a:t>　既存財源への依存によるものであるため、新たな財源の確保に向け未利用公有地等の売却を進めることや事務事業の見直し・廃止等の検討を行い、歳出削減に努める。</a:t>
          </a:r>
        </a:p>
      </xdr:txBody>
    </xdr:sp>
    <xdr:clientData/>
  </xdr:twoCellAnchor>
  <xdr:oneCellAnchor>
    <xdr:from>
      <xdr:col>3</xdr:col>
      <xdr:colOff>95250</xdr:colOff>
      <xdr:row>54</xdr:row>
      <xdr:rowOff>134620</xdr:rowOff>
    </xdr:from>
    <xdr:ext cx="291465" cy="217170"/>
    <xdr:sp macro="" textlink="">
      <xdr:nvSpPr>
        <xdr:cNvPr id="113" name="テキスト ボックス 112"/>
        <xdr:cNvSpPr txBox="1"/>
      </xdr:nvSpPr>
      <xdr:spPr>
        <a:xfrm>
          <a:off x="670560" y="9050020"/>
          <a:ext cx="2914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2570"/>
    <xdr:sp macro="" textlink="">
      <xdr:nvSpPr>
        <xdr:cNvPr id="115" name="テキスト ボックス 114"/>
        <xdr:cNvSpPr txBox="1"/>
      </xdr:nvSpPr>
      <xdr:spPr>
        <a:xfrm>
          <a:off x="0" y="114198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30480</xdr:rowOff>
    </xdr:from>
    <xdr:to>
      <xdr:col>27</xdr:col>
      <xdr:colOff>184150</xdr:colOff>
      <xdr:row>67</xdr:row>
      <xdr:rowOff>30480</xdr:rowOff>
    </xdr:to>
    <xdr:cxnSp macro="">
      <xdr:nvCxnSpPr>
        <xdr:cNvPr id="116" name="直線コネクタ 115"/>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59055</xdr:rowOff>
    </xdr:from>
    <xdr:ext cx="762000" cy="242570"/>
    <xdr:sp macro="" textlink="">
      <xdr:nvSpPr>
        <xdr:cNvPr id="117" name="テキスト ボックス 116"/>
        <xdr:cNvSpPr txBox="1"/>
      </xdr:nvSpPr>
      <xdr:spPr>
        <a:xfrm>
          <a:off x="0" y="109556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60960</xdr:rowOff>
    </xdr:from>
    <xdr:to>
      <xdr:col>27</xdr:col>
      <xdr:colOff>184150</xdr:colOff>
      <xdr:row>64</xdr:row>
      <xdr:rowOff>60960</xdr:rowOff>
    </xdr:to>
    <xdr:cxnSp macro="">
      <xdr:nvCxnSpPr>
        <xdr:cNvPr id="118" name="直線コネクタ 117"/>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89535</xdr:rowOff>
    </xdr:from>
    <xdr:ext cx="762000" cy="242570"/>
    <xdr:sp macro="" textlink="">
      <xdr:nvSpPr>
        <xdr:cNvPr id="119" name="テキスト ボックス 118"/>
        <xdr:cNvSpPr txBox="1"/>
      </xdr:nvSpPr>
      <xdr:spPr>
        <a:xfrm>
          <a:off x="0" y="104908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92075</xdr:rowOff>
    </xdr:from>
    <xdr:to>
      <xdr:col>27</xdr:col>
      <xdr:colOff>184150</xdr:colOff>
      <xdr:row>61</xdr:row>
      <xdr:rowOff>92075</xdr:rowOff>
    </xdr:to>
    <xdr:cxnSp macro="">
      <xdr:nvCxnSpPr>
        <xdr:cNvPr id="120" name="直線コネクタ 119"/>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120015</xdr:rowOff>
    </xdr:from>
    <xdr:ext cx="762000" cy="242570"/>
    <xdr:sp macro="" textlink="">
      <xdr:nvSpPr>
        <xdr:cNvPr id="121" name="テキスト ボックス 120"/>
        <xdr:cNvSpPr txBox="1"/>
      </xdr:nvSpPr>
      <xdr:spPr>
        <a:xfrm>
          <a:off x="0" y="10026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122555</xdr:rowOff>
    </xdr:from>
    <xdr:to>
      <xdr:col>27</xdr:col>
      <xdr:colOff>184150</xdr:colOff>
      <xdr:row>58</xdr:row>
      <xdr:rowOff>122555</xdr:rowOff>
    </xdr:to>
    <xdr:cxnSp macro="">
      <xdr:nvCxnSpPr>
        <xdr:cNvPr id="122" name="直線コネクタ 121"/>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150495</xdr:rowOff>
    </xdr:from>
    <xdr:ext cx="762000" cy="242570"/>
    <xdr:sp macro="" textlink="">
      <xdr:nvSpPr>
        <xdr:cNvPr id="123" name="テキスト ボックス 122"/>
        <xdr:cNvSpPr txBox="1"/>
      </xdr:nvSpPr>
      <xdr:spPr>
        <a:xfrm>
          <a:off x="0" y="95611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85090</xdr:rowOff>
    </xdr:from>
    <xdr:to>
      <xdr:col>23</xdr:col>
      <xdr:colOff>133350</xdr:colOff>
      <xdr:row>66</xdr:row>
      <xdr:rowOff>24130</xdr:rowOff>
    </xdr:to>
    <xdr:cxnSp macro="">
      <xdr:nvCxnSpPr>
        <xdr:cNvPr id="127" name="直線コネクタ 126"/>
        <xdr:cNvCxnSpPr/>
      </xdr:nvCxnSpPr>
      <xdr:spPr>
        <a:xfrm flipV="1">
          <a:off x="4544060" y="9991090"/>
          <a:ext cx="0" cy="929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161925</xdr:rowOff>
    </xdr:from>
    <xdr:ext cx="762000" cy="242570"/>
    <xdr:sp macro="" textlink="">
      <xdr:nvSpPr>
        <xdr:cNvPr id="128" name="財政構造の弾力性最小値テキスト"/>
        <xdr:cNvSpPr txBox="1"/>
      </xdr:nvSpPr>
      <xdr:spPr>
        <a:xfrm>
          <a:off x="4615180" y="108934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24130</xdr:rowOff>
    </xdr:from>
    <xdr:to>
      <xdr:col>24</xdr:col>
      <xdr:colOff>12700</xdr:colOff>
      <xdr:row>66</xdr:row>
      <xdr:rowOff>24130</xdr:rowOff>
    </xdr:to>
    <xdr:cxnSp macro="">
      <xdr:nvCxnSpPr>
        <xdr:cNvPr id="129" name="直線コネクタ 128"/>
        <xdr:cNvCxnSpPr/>
      </xdr:nvCxnSpPr>
      <xdr:spPr>
        <a:xfrm>
          <a:off x="4455160" y="10920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xdr:rowOff>
    </xdr:from>
    <xdr:ext cx="762000" cy="249555"/>
    <xdr:sp macro="" textlink="">
      <xdr:nvSpPr>
        <xdr:cNvPr id="130" name="財政構造の弾力性最大値テキスト"/>
        <xdr:cNvSpPr txBox="1"/>
      </xdr:nvSpPr>
      <xdr:spPr>
        <a:xfrm>
          <a:off x="4615180" y="9744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85090</xdr:rowOff>
    </xdr:from>
    <xdr:to>
      <xdr:col>24</xdr:col>
      <xdr:colOff>12700</xdr:colOff>
      <xdr:row>60</xdr:row>
      <xdr:rowOff>85090</xdr:rowOff>
    </xdr:to>
    <xdr:cxnSp macro="">
      <xdr:nvCxnSpPr>
        <xdr:cNvPr id="131" name="直線コネクタ 130"/>
        <xdr:cNvCxnSpPr/>
      </xdr:nvCxnSpPr>
      <xdr:spPr>
        <a:xfrm>
          <a:off x="4455160" y="9991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116840</xdr:rowOff>
    </xdr:from>
    <xdr:to>
      <xdr:col>23</xdr:col>
      <xdr:colOff>133350</xdr:colOff>
      <xdr:row>65</xdr:row>
      <xdr:rowOff>6985</xdr:rowOff>
    </xdr:to>
    <xdr:cxnSp macro="">
      <xdr:nvCxnSpPr>
        <xdr:cNvPr id="132" name="直線コネクタ 131"/>
        <xdr:cNvCxnSpPr/>
      </xdr:nvCxnSpPr>
      <xdr:spPr>
        <a:xfrm>
          <a:off x="3776980" y="10683240"/>
          <a:ext cx="7670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100330</xdr:rowOff>
    </xdr:from>
    <xdr:ext cx="762000" cy="249555"/>
    <xdr:sp macro="" textlink="">
      <xdr:nvSpPr>
        <xdr:cNvPr id="133" name="財政構造の弾力性平均値テキスト"/>
        <xdr:cNvSpPr txBox="1"/>
      </xdr:nvSpPr>
      <xdr:spPr>
        <a:xfrm>
          <a:off x="4615180" y="1033653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84455</xdr:rowOff>
    </xdr:from>
    <xdr:to>
      <xdr:col>23</xdr:col>
      <xdr:colOff>184150</xdr:colOff>
      <xdr:row>64</xdr:row>
      <xdr:rowOff>17145</xdr:rowOff>
    </xdr:to>
    <xdr:sp macro="" textlink="">
      <xdr:nvSpPr>
        <xdr:cNvPr id="134" name="フローチャート: 判断 133"/>
        <xdr:cNvSpPr/>
      </xdr:nvSpPr>
      <xdr:spPr>
        <a:xfrm>
          <a:off x="4493260" y="10485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5715</xdr:rowOff>
    </xdr:from>
    <xdr:to>
      <xdr:col>19</xdr:col>
      <xdr:colOff>133350</xdr:colOff>
      <xdr:row>64</xdr:row>
      <xdr:rowOff>116840</xdr:rowOff>
    </xdr:to>
    <xdr:cxnSp macro="">
      <xdr:nvCxnSpPr>
        <xdr:cNvPr id="135" name="直線コネクタ 134"/>
        <xdr:cNvCxnSpPr/>
      </xdr:nvCxnSpPr>
      <xdr:spPr>
        <a:xfrm>
          <a:off x="2959100" y="10241915"/>
          <a:ext cx="81788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38100</xdr:rowOff>
    </xdr:from>
    <xdr:to>
      <xdr:col>19</xdr:col>
      <xdr:colOff>184150</xdr:colOff>
      <xdr:row>63</xdr:row>
      <xdr:rowOff>135890</xdr:rowOff>
    </xdr:to>
    <xdr:sp macro="" textlink="">
      <xdr:nvSpPr>
        <xdr:cNvPr id="136" name="フローチャート: 判断 135"/>
        <xdr:cNvSpPr/>
      </xdr:nvSpPr>
      <xdr:spPr>
        <a:xfrm>
          <a:off x="3726180" y="1043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145415</xdr:rowOff>
    </xdr:from>
    <xdr:ext cx="736600" cy="249555"/>
    <xdr:sp macro="" textlink="">
      <xdr:nvSpPr>
        <xdr:cNvPr id="137" name="テキスト ボックス 136"/>
        <xdr:cNvSpPr txBox="1"/>
      </xdr:nvSpPr>
      <xdr:spPr>
        <a:xfrm>
          <a:off x="3431540" y="10216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5715</xdr:rowOff>
    </xdr:from>
    <xdr:to>
      <xdr:col>15</xdr:col>
      <xdr:colOff>82550</xdr:colOff>
      <xdr:row>63</xdr:row>
      <xdr:rowOff>31115</xdr:rowOff>
    </xdr:to>
    <xdr:cxnSp macro="">
      <xdr:nvCxnSpPr>
        <xdr:cNvPr id="138" name="直線コネクタ 137"/>
        <xdr:cNvCxnSpPr/>
      </xdr:nvCxnSpPr>
      <xdr:spPr>
        <a:xfrm flipV="1">
          <a:off x="2141220" y="10241915"/>
          <a:ext cx="81788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40005</xdr:rowOff>
    </xdr:from>
    <xdr:to>
      <xdr:col>15</xdr:col>
      <xdr:colOff>133350</xdr:colOff>
      <xdr:row>62</xdr:row>
      <xdr:rowOff>137795</xdr:rowOff>
    </xdr:to>
    <xdr:sp macro="" textlink="">
      <xdr:nvSpPr>
        <xdr:cNvPr id="139" name="フローチャート: 判断 138"/>
        <xdr:cNvSpPr/>
      </xdr:nvSpPr>
      <xdr:spPr>
        <a:xfrm>
          <a:off x="2908300" y="1027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123825</xdr:rowOff>
    </xdr:from>
    <xdr:ext cx="762000" cy="242570"/>
    <xdr:sp macro="" textlink="">
      <xdr:nvSpPr>
        <xdr:cNvPr id="140" name="テキスト ボックス 139"/>
        <xdr:cNvSpPr txBox="1"/>
      </xdr:nvSpPr>
      <xdr:spPr>
        <a:xfrm>
          <a:off x="2613660" y="103600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31115</xdr:rowOff>
    </xdr:from>
    <xdr:to>
      <xdr:col>11</xdr:col>
      <xdr:colOff>31750</xdr:colOff>
      <xdr:row>65</xdr:row>
      <xdr:rowOff>67945</xdr:rowOff>
    </xdr:to>
    <xdr:cxnSp macro="">
      <xdr:nvCxnSpPr>
        <xdr:cNvPr id="141" name="直線コネクタ 140"/>
        <xdr:cNvCxnSpPr/>
      </xdr:nvCxnSpPr>
      <xdr:spPr>
        <a:xfrm flipV="1">
          <a:off x="1341120" y="10432415"/>
          <a:ext cx="8001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38100</xdr:rowOff>
    </xdr:from>
    <xdr:to>
      <xdr:col>11</xdr:col>
      <xdr:colOff>82550</xdr:colOff>
      <xdr:row>63</xdr:row>
      <xdr:rowOff>135890</xdr:rowOff>
    </xdr:to>
    <xdr:sp macro="" textlink="">
      <xdr:nvSpPr>
        <xdr:cNvPr id="142" name="フローチャート: 判断 141"/>
        <xdr:cNvSpPr/>
      </xdr:nvSpPr>
      <xdr:spPr>
        <a:xfrm>
          <a:off x="2108200" y="10439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121285</xdr:rowOff>
    </xdr:from>
    <xdr:ext cx="762000" cy="242570"/>
    <xdr:sp macro="" textlink="">
      <xdr:nvSpPr>
        <xdr:cNvPr id="143" name="テキスト ボックス 142"/>
        <xdr:cNvSpPr txBox="1"/>
      </xdr:nvSpPr>
      <xdr:spPr>
        <a:xfrm>
          <a:off x="1795780" y="105225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74930</xdr:rowOff>
    </xdr:from>
    <xdr:to>
      <xdr:col>7</xdr:col>
      <xdr:colOff>31750</xdr:colOff>
      <xdr:row>64</xdr:row>
      <xdr:rowOff>7620</xdr:rowOff>
    </xdr:to>
    <xdr:sp macro="" textlink="">
      <xdr:nvSpPr>
        <xdr:cNvPr id="144" name="フローチャート: 判断 143"/>
        <xdr:cNvSpPr/>
      </xdr:nvSpPr>
      <xdr:spPr>
        <a:xfrm>
          <a:off x="1290320" y="104762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17780</xdr:rowOff>
    </xdr:from>
    <xdr:ext cx="762000" cy="242570"/>
    <xdr:sp macro="" textlink="">
      <xdr:nvSpPr>
        <xdr:cNvPr id="145" name="テキスト ボックス 144"/>
        <xdr:cNvSpPr txBox="1"/>
      </xdr:nvSpPr>
      <xdr:spPr>
        <a:xfrm>
          <a:off x="977900" y="102539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5015" cy="242570"/>
    <xdr:sp macro="" textlink="">
      <xdr:nvSpPr>
        <xdr:cNvPr id="146" name="テキスト ボックス 145"/>
        <xdr:cNvSpPr txBox="1"/>
      </xdr:nvSpPr>
      <xdr:spPr>
        <a:xfrm>
          <a:off x="434594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5015" cy="242570"/>
    <xdr:sp macro="" textlink="">
      <xdr:nvSpPr>
        <xdr:cNvPr id="147" name="テキスト ボックス 146"/>
        <xdr:cNvSpPr txBox="1"/>
      </xdr:nvSpPr>
      <xdr:spPr>
        <a:xfrm>
          <a:off x="357886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5015" cy="242570"/>
    <xdr:sp macro="" textlink="">
      <xdr:nvSpPr>
        <xdr:cNvPr id="148" name="テキスト ボックス 147"/>
        <xdr:cNvSpPr txBox="1"/>
      </xdr:nvSpPr>
      <xdr:spPr>
        <a:xfrm>
          <a:off x="276098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5015" cy="242570"/>
    <xdr:sp macro="" textlink="">
      <xdr:nvSpPr>
        <xdr:cNvPr id="149" name="テキスト ボックス 148"/>
        <xdr:cNvSpPr txBox="1"/>
      </xdr:nvSpPr>
      <xdr:spPr>
        <a:xfrm>
          <a:off x="19431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5015" cy="242570"/>
    <xdr:sp macro="" textlink="">
      <xdr:nvSpPr>
        <xdr:cNvPr id="150" name="テキスト ボックス 149"/>
        <xdr:cNvSpPr txBox="1"/>
      </xdr:nvSpPr>
      <xdr:spPr>
        <a:xfrm>
          <a:off x="11430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123825</xdr:rowOff>
    </xdr:from>
    <xdr:to>
      <xdr:col>23</xdr:col>
      <xdr:colOff>184150</xdr:colOff>
      <xdr:row>65</xdr:row>
      <xdr:rowOff>56515</xdr:rowOff>
    </xdr:to>
    <xdr:sp macro="" textlink="">
      <xdr:nvSpPr>
        <xdr:cNvPr id="151" name="楕円 150"/>
        <xdr:cNvSpPr/>
      </xdr:nvSpPr>
      <xdr:spPr>
        <a:xfrm>
          <a:off x="4493260" y="10690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96520</xdr:rowOff>
    </xdr:from>
    <xdr:ext cx="762000" cy="242570"/>
    <xdr:sp macro="" textlink="">
      <xdr:nvSpPr>
        <xdr:cNvPr id="152" name="財政構造の弾力性該当値テキスト"/>
        <xdr:cNvSpPr txBox="1"/>
      </xdr:nvSpPr>
      <xdr:spPr>
        <a:xfrm>
          <a:off x="4615180" y="106629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67945</xdr:rowOff>
    </xdr:from>
    <xdr:to>
      <xdr:col>19</xdr:col>
      <xdr:colOff>184150</xdr:colOff>
      <xdr:row>65</xdr:row>
      <xdr:rowOff>635</xdr:rowOff>
    </xdr:to>
    <xdr:sp macro="" textlink="">
      <xdr:nvSpPr>
        <xdr:cNvPr id="153" name="楕円 152"/>
        <xdr:cNvSpPr/>
      </xdr:nvSpPr>
      <xdr:spPr>
        <a:xfrm>
          <a:off x="3726180" y="1063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151130</xdr:rowOff>
    </xdr:from>
    <xdr:ext cx="736600" cy="242570"/>
    <xdr:sp macro="" textlink="">
      <xdr:nvSpPr>
        <xdr:cNvPr id="154" name="テキスト ボックス 153"/>
        <xdr:cNvSpPr txBox="1"/>
      </xdr:nvSpPr>
      <xdr:spPr>
        <a:xfrm>
          <a:off x="3431540" y="1071753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121920</xdr:rowOff>
    </xdr:from>
    <xdr:to>
      <xdr:col>15</xdr:col>
      <xdr:colOff>133350</xdr:colOff>
      <xdr:row>62</xdr:row>
      <xdr:rowOff>54610</xdr:rowOff>
    </xdr:to>
    <xdr:sp macro="" textlink="">
      <xdr:nvSpPr>
        <xdr:cNvPr id="155" name="楕円 154"/>
        <xdr:cNvSpPr/>
      </xdr:nvSpPr>
      <xdr:spPr>
        <a:xfrm>
          <a:off x="2908300" y="10193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64135</xdr:rowOff>
    </xdr:from>
    <xdr:ext cx="762000" cy="242570"/>
    <xdr:sp macro="" textlink="">
      <xdr:nvSpPr>
        <xdr:cNvPr id="156" name="テキスト ボックス 155"/>
        <xdr:cNvSpPr txBox="1"/>
      </xdr:nvSpPr>
      <xdr:spPr>
        <a:xfrm>
          <a:off x="2613660" y="99701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147320</xdr:rowOff>
    </xdr:from>
    <xdr:to>
      <xdr:col>11</xdr:col>
      <xdr:colOff>82550</xdr:colOff>
      <xdr:row>63</xdr:row>
      <xdr:rowOff>80010</xdr:rowOff>
    </xdr:to>
    <xdr:sp macro="" textlink="">
      <xdr:nvSpPr>
        <xdr:cNvPr id="157" name="楕円 156"/>
        <xdr:cNvSpPr/>
      </xdr:nvSpPr>
      <xdr:spPr>
        <a:xfrm>
          <a:off x="2108200" y="10383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90170</xdr:rowOff>
    </xdr:from>
    <xdr:ext cx="762000" cy="242570"/>
    <xdr:sp macro="" textlink="">
      <xdr:nvSpPr>
        <xdr:cNvPr id="158" name="テキスト ボックス 157"/>
        <xdr:cNvSpPr txBox="1"/>
      </xdr:nvSpPr>
      <xdr:spPr>
        <a:xfrm>
          <a:off x="1795780" y="101612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19050</xdr:rowOff>
    </xdr:from>
    <xdr:to>
      <xdr:col>7</xdr:col>
      <xdr:colOff>31750</xdr:colOff>
      <xdr:row>65</xdr:row>
      <xdr:rowOff>116840</xdr:rowOff>
    </xdr:to>
    <xdr:sp macro="" textlink="">
      <xdr:nvSpPr>
        <xdr:cNvPr id="159" name="楕円 158"/>
        <xdr:cNvSpPr/>
      </xdr:nvSpPr>
      <xdr:spPr>
        <a:xfrm>
          <a:off x="1290320" y="107505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102235</xdr:rowOff>
    </xdr:from>
    <xdr:ext cx="762000" cy="249555"/>
    <xdr:sp macro="" textlink="">
      <xdr:nvSpPr>
        <xdr:cNvPr id="160" name="テキスト ボックス 159"/>
        <xdr:cNvSpPr txBox="1"/>
      </xdr:nvSpPr>
      <xdr:spPr>
        <a:xfrm>
          <a:off x="977900" y="10833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4015" cy="346075"/>
    <xdr:sp macro="" textlink="">
      <xdr:nvSpPr>
        <xdr:cNvPr id="163" name="テキスト ボックス 162"/>
        <xdr:cNvSpPr txBox="1"/>
      </xdr:nvSpPr>
      <xdr:spPr>
        <a:xfrm>
          <a:off x="3811270" y="12492355"/>
          <a:ext cx="164401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[233,093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前年度から13,741円上昇し、類似団体内平均、全国平均及び福島県平均を大幅に上回り、２年連続で上昇する結果となった。</a:t>
          </a:r>
        </a:p>
        <a:p>
          <a:r>
            <a:rPr kumimoji="1" lang="ja-JP" altLang="en-US" sz="1300">
              <a:latin typeface="ＭＳ Ｐゴシック"/>
              <a:ea typeface="ＭＳ Ｐゴシック"/>
            </a:rPr>
            <a:t>　主な要因としては、令和４年度に田村広域行政組合が</a:t>
          </a:r>
          <a:r>
            <a:rPr kumimoji="1" lang="ja-JP" altLang="en-US" sz="1300">
              <a:solidFill>
                <a:sysClr val="windowText" lastClr="000000"/>
              </a:solidFill>
              <a:latin typeface="ＭＳ Ｐゴシック"/>
              <a:ea typeface="ＭＳ Ｐゴシック"/>
            </a:rPr>
            <a:t>解散し</a:t>
          </a:r>
          <a:r>
            <a:rPr kumimoji="1" lang="ja-JP" altLang="en-US" sz="1300">
              <a:latin typeface="ＭＳ Ｐゴシック"/>
              <a:ea typeface="ＭＳ Ｐゴシック"/>
            </a:rPr>
            <a:t>たことにより、ごみ処理事業を町単独で行うこととなったため新たな業務委託が発生したことにより増加することとなった。</a:t>
          </a:r>
        </a:p>
        <a:p>
          <a:r>
            <a:rPr kumimoji="1" lang="ja-JP" altLang="en-US" sz="1300">
              <a:latin typeface="ＭＳ Ｐゴシック"/>
              <a:ea typeface="ＭＳ Ｐゴシック"/>
            </a:rPr>
            <a:t>　今後においても、人件費に対しては定員管理適正化計画をもとに適正管理を行い、物件費に対しては事務事業の見直しを図り、経常経費の削減に努める。</a:t>
          </a:r>
        </a:p>
      </xdr:txBody>
    </xdr:sp>
    <xdr:clientData/>
  </xdr:twoCellAnchor>
  <xdr:oneCellAnchor>
    <xdr:from>
      <xdr:col>3</xdr:col>
      <xdr:colOff>95250</xdr:colOff>
      <xdr:row>77</xdr:row>
      <xdr:rowOff>5715</xdr:rowOff>
    </xdr:from>
    <xdr:ext cx="342900" cy="217170"/>
    <xdr:sp macro="" textlink="">
      <xdr:nvSpPr>
        <xdr:cNvPr id="174" name="テキスト ボックス 173"/>
        <xdr:cNvSpPr txBox="1"/>
      </xdr:nvSpPr>
      <xdr:spPr>
        <a:xfrm>
          <a:off x="670560" y="12718415"/>
          <a:ext cx="3429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67310</xdr:rowOff>
    </xdr:from>
    <xdr:to>
      <xdr:col>27</xdr:col>
      <xdr:colOff>184150</xdr:colOff>
      <xdr:row>89</xdr:row>
      <xdr:rowOff>67310</xdr:rowOff>
    </xdr:to>
    <xdr:cxnSp macro="">
      <xdr:nvCxnSpPr>
        <xdr:cNvPr id="177" name="直線コネクタ 176"/>
        <xdr:cNvCxnSpPr/>
      </xdr:nvCxnSpPr>
      <xdr:spPr>
        <a:xfrm>
          <a:off x="70866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95250</xdr:rowOff>
    </xdr:from>
    <xdr:ext cx="762000" cy="242570"/>
    <xdr:sp macro="" textlink="">
      <xdr:nvSpPr>
        <xdr:cNvPr id="178" name="テキスト ボックス 177"/>
        <xdr:cNvSpPr txBox="1"/>
      </xdr:nvSpPr>
      <xdr:spPr>
        <a:xfrm>
          <a:off x="0" y="146240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97790</xdr:rowOff>
    </xdr:from>
    <xdr:to>
      <xdr:col>27</xdr:col>
      <xdr:colOff>184150</xdr:colOff>
      <xdr:row>86</xdr:row>
      <xdr:rowOff>97790</xdr:rowOff>
    </xdr:to>
    <xdr:cxnSp macro="">
      <xdr:nvCxnSpPr>
        <xdr:cNvPr id="179" name="直線コネクタ 178"/>
        <xdr:cNvCxnSpPr/>
      </xdr:nvCxnSpPr>
      <xdr:spPr>
        <a:xfrm>
          <a:off x="70866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126365</xdr:rowOff>
    </xdr:from>
    <xdr:ext cx="762000" cy="242570"/>
    <xdr:sp macro="" textlink="">
      <xdr:nvSpPr>
        <xdr:cNvPr id="180" name="テキスト ボックス 179"/>
        <xdr:cNvSpPr txBox="1"/>
      </xdr:nvSpPr>
      <xdr:spPr>
        <a:xfrm>
          <a:off x="0" y="141598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128270</xdr:rowOff>
    </xdr:from>
    <xdr:to>
      <xdr:col>27</xdr:col>
      <xdr:colOff>184150</xdr:colOff>
      <xdr:row>83</xdr:row>
      <xdr:rowOff>128270</xdr:rowOff>
    </xdr:to>
    <xdr:cxnSp macro="">
      <xdr:nvCxnSpPr>
        <xdr:cNvPr id="181" name="直線コネクタ 180"/>
        <xdr:cNvCxnSpPr/>
      </xdr:nvCxnSpPr>
      <xdr:spPr>
        <a:xfrm>
          <a:off x="70866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156845</xdr:rowOff>
    </xdr:from>
    <xdr:ext cx="762000" cy="242570"/>
    <xdr:sp macro="" textlink="">
      <xdr:nvSpPr>
        <xdr:cNvPr id="182" name="テキスト ボックス 181"/>
        <xdr:cNvSpPr txBox="1"/>
      </xdr:nvSpPr>
      <xdr:spPr>
        <a:xfrm>
          <a:off x="0" y="136950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159385</xdr:rowOff>
    </xdr:from>
    <xdr:to>
      <xdr:col>27</xdr:col>
      <xdr:colOff>184150</xdr:colOff>
      <xdr:row>80</xdr:row>
      <xdr:rowOff>159385</xdr:rowOff>
    </xdr:to>
    <xdr:cxnSp macro="">
      <xdr:nvCxnSpPr>
        <xdr:cNvPr id="183" name="直線コネクタ 182"/>
        <xdr:cNvCxnSpPr/>
      </xdr:nvCxnSpPr>
      <xdr:spPr>
        <a:xfrm>
          <a:off x="70866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42570"/>
    <xdr:sp macro="" textlink="">
      <xdr:nvSpPr>
        <xdr:cNvPr id="184" name="テキスト ボックス 183"/>
        <xdr:cNvSpPr txBox="1"/>
      </xdr:nvSpPr>
      <xdr:spPr>
        <a:xfrm>
          <a:off x="0" y="132302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5" name="直線コネクタ 184"/>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2570"/>
    <xdr:sp macro="" textlink="">
      <xdr:nvSpPr>
        <xdr:cNvPr id="186" name="テキスト ボックス 185"/>
        <xdr:cNvSpPr txBox="1"/>
      </xdr:nvSpPr>
      <xdr:spPr>
        <a:xfrm>
          <a:off x="0" y="127654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71755</xdr:rowOff>
    </xdr:from>
    <xdr:to>
      <xdr:col>23</xdr:col>
      <xdr:colOff>133350</xdr:colOff>
      <xdr:row>89</xdr:row>
      <xdr:rowOff>83820</xdr:rowOff>
    </xdr:to>
    <xdr:cxnSp macro="">
      <xdr:nvCxnSpPr>
        <xdr:cNvPr id="188" name="直線コネクタ 187"/>
        <xdr:cNvCxnSpPr/>
      </xdr:nvCxnSpPr>
      <xdr:spPr>
        <a:xfrm flipV="1">
          <a:off x="4544060" y="1327975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57150</xdr:rowOff>
    </xdr:from>
    <xdr:ext cx="762000" cy="242570"/>
    <xdr:sp macro="" textlink="">
      <xdr:nvSpPr>
        <xdr:cNvPr id="189" name="人件費・物件費等の状況最小値テキスト"/>
        <xdr:cNvSpPr txBox="1"/>
      </xdr:nvSpPr>
      <xdr:spPr>
        <a:xfrm>
          <a:off x="4615180" y="147510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83820</xdr:rowOff>
    </xdr:from>
    <xdr:to>
      <xdr:col>24</xdr:col>
      <xdr:colOff>12700</xdr:colOff>
      <xdr:row>89</xdr:row>
      <xdr:rowOff>83820</xdr:rowOff>
    </xdr:to>
    <xdr:cxnSp macro="">
      <xdr:nvCxnSpPr>
        <xdr:cNvPr id="190" name="直線コネクタ 189"/>
        <xdr:cNvCxnSpPr/>
      </xdr:nvCxnSpPr>
      <xdr:spPr>
        <a:xfrm>
          <a:off x="4455160" y="147777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155575</xdr:rowOff>
    </xdr:from>
    <xdr:ext cx="762000" cy="242570"/>
    <xdr:sp macro="" textlink="">
      <xdr:nvSpPr>
        <xdr:cNvPr id="191" name="人件費・物件費等の状況最大値テキスト"/>
        <xdr:cNvSpPr txBox="1"/>
      </xdr:nvSpPr>
      <xdr:spPr>
        <a:xfrm>
          <a:off x="4615180" y="130333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71755</xdr:rowOff>
    </xdr:from>
    <xdr:to>
      <xdr:col>24</xdr:col>
      <xdr:colOff>12700</xdr:colOff>
      <xdr:row>80</xdr:row>
      <xdr:rowOff>71755</xdr:rowOff>
    </xdr:to>
    <xdr:cxnSp macro="">
      <xdr:nvCxnSpPr>
        <xdr:cNvPr id="192" name="直線コネクタ 191"/>
        <xdr:cNvCxnSpPr/>
      </xdr:nvCxnSpPr>
      <xdr:spPr>
        <a:xfrm>
          <a:off x="4455160" y="13279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142875</xdr:rowOff>
    </xdr:from>
    <xdr:to>
      <xdr:col>23</xdr:col>
      <xdr:colOff>133350</xdr:colOff>
      <xdr:row>85</xdr:row>
      <xdr:rowOff>105410</xdr:rowOff>
    </xdr:to>
    <xdr:cxnSp macro="">
      <xdr:nvCxnSpPr>
        <xdr:cNvPr id="193" name="直線コネクタ 192"/>
        <xdr:cNvCxnSpPr/>
      </xdr:nvCxnSpPr>
      <xdr:spPr>
        <a:xfrm>
          <a:off x="3776980" y="14011275"/>
          <a:ext cx="76708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142875</xdr:rowOff>
    </xdr:from>
    <xdr:ext cx="762000" cy="249555"/>
    <xdr:sp macro="" textlink="">
      <xdr:nvSpPr>
        <xdr:cNvPr id="194" name="人件費・物件費等の状況平均値テキスト"/>
        <xdr:cNvSpPr txBox="1"/>
      </xdr:nvSpPr>
      <xdr:spPr>
        <a:xfrm>
          <a:off x="4615180" y="136810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127000</xdr:rowOff>
    </xdr:from>
    <xdr:to>
      <xdr:col>23</xdr:col>
      <xdr:colOff>184150</xdr:colOff>
      <xdr:row>84</xdr:row>
      <xdr:rowOff>60325</xdr:rowOff>
    </xdr:to>
    <xdr:sp macro="" textlink="">
      <xdr:nvSpPr>
        <xdr:cNvPr id="195" name="フローチャート: 判断 194"/>
        <xdr:cNvSpPr/>
      </xdr:nvSpPr>
      <xdr:spPr>
        <a:xfrm>
          <a:off x="4493260" y="13830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54610</xdr:rowOff>
    </xdr:from>
    <xdr:to>
      <xdr:col>19</xdr:col>
      <xdr:colOff>133350</xdr:colOff>
      <xdr:row>84</xdr:row>
      <xdr:rowOff>142875</xdr:rowOff>
    </xdr:to>
    <xdr:cxnSp macro="">
      <xdr:nvCxnSpPr>
        <xdr:cNvPr id="196" name="直線コネクタ 195"/>
        <xdr:cNvCxnSpPr/>
      </xdr:nvCxnSpPr>
      <xdr:spPr>
        <a:xfrm>
          <a:off x="2959100" y="13757910"/>
          <a:ext cx="81788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88265</xdr:rowOff>
    </xdr:from>
    <xdr:to>
      <xdr:col>19</xdr:col>
      <xdr:colOff>184150</xdr:colOff>
      <xdr:row>84</xdr:row>
      <xdr:rowOff>20955</xdr:rowOff>
    </xdr:to>
    <xdr:sp macro="" textlink="">
      <xdr:nvSpPr>
        <xdr:cNvPr id="197" name="フローチャート: 判断 196"/>
        <xdr:cNvSpPr/>
      </xdr:nvSpPr>
      <xdr:spPr>
        <a:xfrm>
          <a:off x="3726180" y="1379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30480</xdr:rowOff>
    </xdr:from>
    <xdr:ext cx="736600" cy="242570"/>
    <xdr:sp macro="" textlink="">
      <xdr:nvSpPr>
        <xdr:cNvPr id="198" name="テキスト ボックス 197"/>
        <xdr:cNvSpPr txBox="1"/>
      </xdr:nvSpPr>
      <xdr:spPr>
        <a:xfrm>
          <a:off x="3431540" y="1356868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54610</xdr:rowOff>
    </xdr:from>
    <xdr:to>
      <xdr:col>15</xdr:col>
      <xdr:colOff>82550</xdr:colOff>
      <xdr:row>83</xdr:row>
      <xdr:rowOff>151765</xdr:rowOff>
    </xdr:to>
    <xdr:cxnSp macro="">
      <xdr:nvCxnSpPr>
        <xdr:cNvPr id="199" name="直線コネクタ 198"/>
        <xdr:cNvCxnSpPr/>
      </xdr:nvCxnSpPr>
      <xdr:spPr>
        <a:xfrm flipV="1">
          <a:off x="2141220" y="13757910"/>
          <a:ext cx="8178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26670</xdr:rowOff>
    </xdr:from>
    <xdr:to>
      <xdr:col>15</xdr:col>
      <xdr:colOff>133350</xdr:colOff>
      <xdr:row>83</xdr:row>
      <xdr:rowOff>124460</xdr:rowOff>
    </xdr:to>
    <xdr:sp macro="" textlink="">
      <xdr:nvSpPr>
        <xdr:cNvPr id="200" name="フローチャート: 判断 199"/>
        <xdr:cNvSpPr/>
      </xdr:nvSpPr>
      <xdr:spPr>
        <a:xfrm>
          <a:off x="290830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109220</xdr:rowOff>
    </xdr:from>
    <xdr:ext cx="762000" cy="248920"/>
    <xdr:sp macro="" textlink="">
      <xdr:nvSpPr>
        <xdr:cNvPr id="201" name="テキスト ボックス 200"/>
        <xdr:cNvSpPr txBox="1"/>
      </xdr:nvSpPr>
      <xdr:spPr>
        <a:xfrm>
          <a:off x="2613660" y="13812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151765</xdr:rowOff>
    </xdr:from>
    <xdr:to>
      <xdr:col>11</xdr:col>
      <xdr:colOff>31750</xdr:colOff>
      <xdr:row>84</xdr:row>
      <xdr:rowOff>158115</xdr:rowOff>
    </xdr:to>
    <xdr:cxnSp macro="">
      <xdr:nvCxnSpPr>
        <xdr:cNvPr id="202" name="直線コネクタ 201"/>
        <xdr:cNvCxnSpPr/>
      </xdr:nvCxnSpPr>
      <xdr:spPr>
        <a:xfrm flipV="1">
          <a:off x="1341120" y="13855065"/>
          <a:ext cx="8001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126365</xdr:rowOff>
    </xdr:from>
    <xdr:to>
      <xdr:col>11</xdr:col>
      <xdr:colOff>82550</xdr:colOff>
      <xdr:row>83</xdr:row>
      <xdr:rowOff>59055</xdr:rowOff>
    </xdr:to>
    <xdr:sp macro="" textlink="">
      <xdr:nvSpPr>
        <xdr:cNvPr id="203" name="フローチャート: 判断 202"/>
        <xdr:cNvSpPr/>
      </xdr:nvSpPr>
      <xdr:spPr>
        <a:xfrm>
          <a:off x="2108200" y="136645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69215</xdr:rowOff>
    </xdr:from>
    <xdr:ext cx="762000" cy="249555"/>
    <xdr:sp macro="" textlink="">
      <xdr:nvSpPr>
        <xdr:cNvPr id="204" name="テキスト ボックス 203"/>
        <xdr:cNvSpPr txBox="1"/>
      </xdr:nvSpPr>
      <xdr:spPr>
        <a:xfrm>
          <a:off x="1795780" y="13442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134620</xdr:rowOff>
    </xdr:from>
    <xdr:to>
      <xdr:col>7</xdr:col>
      <xdr:colOff>31750</xdr:colOff>
      <xdr:row>82</xdr:row>
      <xdr:rowOff>67310</xdr:rowOff>
    </xdr:to>
    <xdr:sp macro="" textlink="">
      <xdr:nvSpPr>
        <xdr:cNvPr id="205" name="フローチャート: 判断 204"/>
        <xdr:cNvSpPr/>
      </xdr:nvSpPr>
      <xdr:spPr>
        <a:xfrm>
          <a:off x="1290320" y="135077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76835</xdr:rowOff>
    </xdr:from>
    <xdr:ext cx="762000" cy="249555"/>
    <xdr:sp macro="" textlink="">
      <xdr:nvSpPr>
        <xdr:cNvPr id="206" name="テキスト ボックス 205"/>
        <xdr:cNvSpPr txBox="1"/>
      </xdr:nvSpPr>
      <xdr:spPr>
        <a:xfrm>
          <a:off x="977900" y="13284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5015" cy="249555"/>
    <xdr:sp macro="" textlink="">
      <xdr:nvSpPr>
        <xdr:cNvPr id="207" name="テキスト ボックス 206"/>
        <xdr:cNvSpPr txBox="1"/>
      </xdr:nvSpPr>
      <xdr:spPr>
        <a:xfrm>
          <a:off x="434594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5015" cy="249555"/>
    <xdr:sp macro="" textlink="">
      <xdr:nvSpPr>
        <xdr:cNvPr id="208" name="テキスト ボックス 207"/>
        <xdr:cNvSpPr txBox="1"/>
      </xdr:nvSpPr>
      <xdr:spPr>
        <a:xfrm>
          <a:off x="357886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5015" cy="249555"/>
    <xdr:sp macro="" textlink="">
      <xdr:nvSpPr>
        <xdr:cNvPr id="209" name="テキスト ボックス 208"/>
        <xdr:cNvSpPr txBox="1"/>
      </xdr:nvSpPr>
      <xdr:spPr>
        <a:xfrm>
          <a:off x="276098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5015" cy="249555"/>
    <xdr:sp macro="" textlink="">
      <xdr:nvSpPr>
        <xdr:cNvPr id="210" name="テキスト ボックス 209"/>
        <xdr:cNvSpPr txBox="1"/>
      </xdr:nvSpPr>
      <xdr:spPr>
        <a:xfrm>
          <a:off x="19431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5015" cy="249555"/>
    <xdr:sp macro="" textlink="">
      <xdr:nvSpPr>
        <xdr:cNvPr id="211" name="テキスト ボックス 210"/>
        <xdr:cNvSpPr txBox="1"/>
      </xdr:nvSpPr>
      <xdr:spPr>
        <a:xfrm>
          <a:off x="11430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85</xdr:row>
      <xdr:rowOff>57150</xdr:rowOff>
    </xdr:from>
    <xdr:to>
      <xdr:col>23</xdr:col>
      <xdr:colOff>184150</xdr:colOff>
      <xdr:row>85</xdr:row>
      <xdr:rowOff>154940</xdr:rowOff>
    </xdr:to>
    <xdr:sp macro="" textlink="">
      <xdr:nvSpPr>
        <xdr:cNvPr id="212" name="楕円 211"/>
        <xdr:cNvSpPr/>
      </xdr:nvSpPr>
      <xdr:spPr>
        <a:xfrm>
          <a:off x="4493260" y="1409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29845</xdr:rowOff>
    </xdr:from>
    <xdr:ext cx="762000" cy="242570"/>
    <xdr:sp macro="" textlink="">
      <xdr:nvSpPr>
        <xdr:cNvPr id="213" name="人件費・物件費等の状況該当値テキスト"/>
        <xdr:cNvSpPr txBox="1"/>
      </xdr:nvSpPr>
      <xdr:spPr>
        <a:xfrm>
          <a:off x="4615180" y="140633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233,093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93980</xdr:rowOff>
    </xdr:from>
    <xdr:to>
      <xdr:col>19</xdr:col>
      <xdr:colOff>184150</xdr:colOff>
      <xdr:row>85</xdr:row>
      <xdr:rowOff>27305</xdr:rowOff>
    </xdr:to>
    <xdr:sp macro="" textlink="">
      <xdr:nvSpPr>
        <xdr:cNvPr id="214" name="楕円 213"/>
        <xdr:cNvSpPr/>
      </xdr:nvSpPr>
      <xdr:spPr>
        <a:xfrm>
          <a:off x="3726180" y="139623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12065</xdr:rowOff>
    </xdr:from>
    <xdr:ext cx="736600" cy="249555"/>
    <xdr:sp macro="" textlink="">
      <xdr:nvSpPr>
        <xdr:cNvPr id="215" name="テキスト ボックス 214"/>
        <xdr:cNvSpPr txBox="1"/>
      </xdr:nvSpPr>
      <xdr:spPr>
        <a:xfrm>
          <a:off x="3431540" y="140455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5715</xdr:rowOff>
    </xdr:from>
    <xdr:to>
      <xdr:col>15</xdr:col>
      <xdr:colOff>133350</xdr:colOff>
      <xdr:row>83</xdr:row>
      <xdr:rowOff>103505</xdr:rowOff>
    </xdr:to>
    <xdr:sp macro="" textlink="">
      <xdr:nvSpPr>
        <xdr:cNvPr id="216" name="楕円 215"/>
        <xdr:cNvSpPr/>
      </xdr:nvSpPr>
      <xdr:spPr>
        <a:xfrm>
          <a:off x="2908300" y="1370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113030</xdr:rowOff>
    </xdr:from>
    <xdr:ext cx="762000" cy="249555"/>
    <xdr:sp macro="" textlink="">
      <xdr:nvSpPr>
        <xdr:cNvPr id="217" name="テキスト ボックス 216"/>
        <xdr:cNvSpPr txBox="1"/>
      </xdr:nvSpPr>
      <xdr:spPr>
        <a:xfrm>
          <a:off x="2613660" y="13486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102870</xdr:rowOff>
    </xdr:from>
    <xdr:to>
      <xdr:col>11</xdr:col>
      <xdr:colOff>82550</xdr:colOff>
      <xdr:row>84</xdr:row>
      <xdr:rowOff>35560</xdr:rowOff>
    </xdr:to>
    <xdr:sp macro="" textlink="">
      <xdr:nvSpPr>
        <xdr:cNvPr id="218" name="楕円 217"/>
        <xdr:cNvSpPr/>
      </xdr:nvSpPr>
      <xdr:spPr>
        <a:xfrm>
          <a:off x="2108200" y="13806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20955</xdr:rowOff>
    </xdr:from>
    <xdr:ext cx="762000" cy="242570"/>
    <xdr:sp macro="" textlink="">
      <xdr:nvSpPr>
        <xdr:cNvPr id="219" name="テキスト ボックス 218"/>
        <xdr:cNvSpPr txBox="1"/>
      </xdr:nvSpPr>
      <xdr:spPr>
        <a:xfrm>
          <a:off x="1795780" y="138893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108585</xdr:rowOff>
    </xdr:from>
    <xdr:to>
      <xdr:col>7</xdr:col>
      <xdr:colOff>31750</xdr:colOff>
      <xdr:row>85</xdr:row>
      <xdr:rowOff>41275</xdr:rowOff>
    </xdr:to>
    <xdr:sp macro="" textlink="">
      <xdr:nvSpPr>
        <xdr:cNvPr id="220" name="楕円 219"/>
        <xdr:cNvSpPr/>
      </xdr:nvSpPr>
      <xdr:spPr>
        <a:xfrm>
          <a:off x="1290320" y="139769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27305</xdr:rowOff>
    </xdr:from>
    <xdr:ext cx="762000" cy="242570"/>
    <xdr:sp macro="" textlink="">
      <xdr:nvSpPr>
        <xdr:cNvPr id="221" name="テキスト ボックス 220"/>
        <xdr:cNvSpPr txBox="1"/>
      </xdr:nvSpPr>
      <xdr:spPr>
        <a:xfrm>
          <a:off x="977900" y="140608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4015" cy="346075"/>
    <xdr:sp macro="" textlink="">
      <xdr:nvSpPr>
        <xdr:cNvPr id="224" name="テキスト ボックス 223"/>
        <xdr:cNvSpPr txBox="1"/>
      </xdr:nvSpPr>
      <xdr:spPr>
        <a:xfrm>
          <a:off x="14133830" y="12492355"/>
          <a:ext cx="164401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前年度から0.4ポイント減少し、類似団体内平均を上回り、全国市平均を下回る</a:t>
          </a:r>
          <a:r>
            <a:rPr kumimoji="1" lang="ja-JP" altLang="en-US" sz="1300">
              <a:solidFill>
                <a:sysClr val="windowText" lastClr="000000"/>
              </a:solidFill>
              <a:latin typeface="ＭＳ Ｐゴシック"/>
              <a:ea typeface="ＭＳ Ｐゴシック"/>
            </a:rPr>
            <a:t>が、全国町村平均と同値という結果となった。</a:t>
          </a:r>
        </a:p>
        <a:p>
          <a:r>
            <a:rPr kumimoji="1" lang="ja-JP" altLang="en-US" sz="1300">
              <a:latin typeface="ＭＳ Ｐゴシック"/>
              <a:ea typeface="ＭＳ Ｐゴシック"/>
            </a:rPr>
            <a:t>　給料表改訂にあっては、福島県人事委員会勧告に基づき、福島県行政職給与表に準拠している。給料は上昇したものの、入庁年数の浅い職員の退職が多かったことから、指数が減少することとなった。</a:t>
          </a:r>
        </a:p>
        <a:p>
          <a:r>
            <a:rPr kumimoji="1" lang="ja-JP" altLang="en-US" sz="1300">
              <a:latin typeface="ＭＳ Ｐゴシック"/>
              <a:ea typeface="ＭＳ Ｐゴシック"/>
            </a:rPr>
            <a:t>　今後においても、福島県人事院勧告及び近隣市町村の改定状況を踏まえながら、適正水準の維持に努める。</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34925</xdr:rowOff>
    </xdr:from>
    <xdr:to>
      <xdr:col>85</xdr:col>
      <xdr:colOff>95250</xdr:colOff>
      <xdr:row>90</xdr:row>
      <xdr:rowOff>34925</xdr:rowOff>
    </xdr:to>
    <xdr:cxnSp macro="">
      <xdr:nvCxnSpPr>
        <xdr:cNvPr id="237" name="直線コネクタ 236"/>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62865</xdr:rowOff>
    </xdr:from>
    <xdr:ext cx="762000" cy="242570"/>
    <xdr:sp macro="" textlink="">
      <xdr:nvSpPr>
        <xdr:cNvPr id="238" name="テキスト ボックス 237"/>
        <xdr:cNvSpPr txBox="1"/>
      </xdr:nvSpPr>
      <xdr:spPr>
        <a:xfrm>
          <a:off x="11051540" y="14756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33020</xdr:rowOff>
    </xdr:from>
    <xdr:to>
      <xdr:col>85</xdr:col>
      <xdr:colOff>95250</xdr:colOff>
      <xdr:row>88</xdr:row>
      <xdr:rowOff>33020</xdr:rowOff>
    </xdr:to>
    <xdr:cxnSp macro="">
      <xdr:nvCxnSpPr>
        <xdr:cNvPr id="239" name="直線コネクタ 238"/>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60960</xdr:rowOff>
    </xdr:from>
    <xdr:ext cx="762000" cy="242570"/>
    <xdr:sp macro="" textlink="">
      <xdr:nvSpPr>
        <xdr:cNvPr id="240" name="テキスト ボックス 239"/>
        <xdr:cNvSpPr txBox="1"/>
      </xdr:nvSpPr>
      <xdr:spPr>
        <a:xfrm>
          <a:off x="11051540" y="14424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31115</xdr:rowOff>
    </xdr:from>
    <xdr:to>
      <xdr:col>85</xdr:col>
      <xdr:colOff>95250</xdr:colOff>
      <xdr:row>86</xdr:row>
      <xdr:rowOff>31115</xdr:rowOff>
    </xdr:to>
    <xdr:cxnSp macro="">
      <xdr:nvCxnSpPr>
        <xdr:cNvPr id="241" name="直線コネクタ 240"/>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59690</xdr:rowOff>
    </xdr:from>
    <xdr:ext cx="762000" cy="242570"/>
    <xdr:sp macro="" textlink="">
      <xdr:nvSpPr>
        <xdr:cNvPr id="242" name="テキスト ボックス 241"/>
        <xdr:cNvSpPr txBox="1"/>
      </xdr:nvSpPr>
      <xdr:spPr>
        <a:xfrm>
          <a:off x="11051540" y="140931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29845</xdr:rowOff>
    </xdr:from>
    <xdr:to>
      <xdr:col>85</xdr:col>
      <xdr:colOff>95250</xdr:colOff>
      <xdr:row>84</xdr:row>
      <xdr:rowOff>29845</xdr:rowOff>
    </xdr:to>
    <xdr:cxnSp macro="">
      <xdr:nvCxnSpPr>
        <xdr:cNvPr id="243" name="直線コネクタ 242"/>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58420</xdr:rowOff>
    </xdr:from>
    <xdr:ext cx="762000" cy="242570"/>
    <xdr:sp macro="" textlink="">
      <xdr:nvSpPr>
        <xdr:cNvPr id="244" name="テキスト ボックス 243"/>
        <xdr:cNvSpPr txBox="1"/>
      </xdr:nvSpPr>
      <xdr:spPr>
        <a:xfrm>
          <a:off x="11051540" y="137617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27940</xdr:rowOff>
    </xdr:from>
    <xdr:to>
      <xdr:col>85</xdr:col>
      <xdr:colOff>95250</xdr:colOff>
      <xdr:row>82</xdr:row>
      <xdr:rowOff>27940</xdr:rowOff>
    </xdr:to>
    <xdr:cxnSp macro="">
      <xdr:nvCxnSpPr>
        <xdr:cNvPr id="245" name="直線コネクタ 244"/>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56515</xdr:rowOff>
    </xdr:from>
    <xdr:ext cx="762000" cy="242570"/>
    <xdr:sp macro="" textlink="">
      <xdr:nvSpPr>
        <xdr:cNvPr id="246" name="テキスト ボックス 245"/>
        <xdr:cNvSpPr txBox="1"/>
      </xdr:nvSpPr>
      <xdr:spPr>
        <a:xfrm>
          <a:off x="11051540" y="13429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7" name="直線コネクタ 246"/>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54610</xdr:rowOff>
    </xdr:from>
    <xdr:ext cx="762000" cy="241935"/>
    <xdr:sp macro="" textlink="">
      <xdr:nvSpPr>
        <xdr:cNvPr id="248" name="テキスト ボックス 247"/>
        <xdr:cNvSpPr txBox="1"/>
      </xdr:nvSpPr>
      <xdr:spPr>
        <a:xfrm>
          <a:off x="11051540" y="130975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2570"/>
    <xdr:sp macro="" textlink="">
      <xdr:nvSpPr>
        <xdr:cNvPr id="250" name="テキスト ボックス 249"/>
        <xdr:cNvSpPr txBox="1"/>
      </xdr:nvSpPr>
      <xdr:spPr>
        <a:xfrm>
          <a:off x="11051540" y="127654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92710</xdr:rowOff>
    </xdr:from>
    <xdr:to>
      <xdr:col>81</xdr:col>
      <xdr:colOff>44450</xdr:colOff>
      <xdr:row>89</xdr:row>
      <xdr:rowOff>116840</xdr:rowOff>
    </xdr:to>
    <xdr:cxnSp macro="">
      <xdr:nvCxnSpPr>
        <xdr:cNvPr id="252" name="直線コネクタ 251"/>
        <xdr:cNvCxnSpPr/>
      </xdr:nvCxnSpPr>
      <xdr:spPr>
        <a:xfrm flipV="1">
          <a:off x="15577820" y="13300710"/>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90170</xdr:rowOff>
    </xdr:from>
    <xdr:ext cx="755015" cy="242570"/>
    <xdr:sp macro="" textlink="">
      <xdr:nvSpPr>
        <xdr:cNvPr id="253" name="給与水準   （国との比較）最小値テキスト"/>
        <xdr:cNvSpPr txBox="1"/>
      </xdr:nvSpPr>
      <xdr:spPr>
        <a:xfrm>
          <a:off x="15666720" y="1478407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116840</xdr:rowOff>
    </xdr:from>
    <xdr:to>
      <xdr:col>81</xdr:col>
      <xdr:colOff>133350</xdr:colOff>
      <xdr:row>89</xdr:row>
      <xdr:rowOff>116840</xdr:rowOff>
    </xdr:to>
    <xdr:cxnSp macro="">
      <xdr:nvCxnSpPr>
        <xdr:cNvPr id="254" name="直線コネクタ 253"/>
        <xdr:cNvCxnSpPr/>
      </xdr:nvCxnSpPr>
      <xdr:spPr>
        <a:xfrm>
          <a:off x="15506700" y="148107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10160</xdr:rowOff>
    </xdr:from>
    <xdr:ext cx="755015" cy="248920"/>
    <xdr:sp macro="" textlink="">
      <xdr:nvSpPr>
        <xdr:cNvPr id="255" name="給与水準   （国との比較）最大値テキスト"/>
        <xdr:cNvSpPr txBox="1"/>
      </xdr:nvSpPr>
      <xdr:spPr>
        <a:xfrm>
          <a:off x="15666720" y="1305306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92710</xdr:rowOff>
    </xdr:from>
    <xdr:to>
      <xdr:col>81</xdr:col>
      <xdr:colOff>133350</xdr:colOff>
      <xdr:row>80</xdr:row>
      <xdr:rowOff>92710</xdr:rowOff>
    </xdr:to>
    <xdr:cxnSp macro="">
      <xdr:nvCxnSpPr>
        <xdr:cNvPr id="256" name="直線コネクタ 255"/>
        <xdr:cNvCxnSpPr/>
      </xdr:nvCxnSpPr>
      <xdr:spPr>
        <a:xfrm>
          <a:off x="15506700" y="133007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79375</xdr:rowOff>
    </xdr:from>
    <xdr:to>
      <xdr:col>81</xdr:col>
      <xdr:colOff>44450</xdr:colOff>
      <xdr:row>84</xdr:row>
      <xdr:rowOff>146050</xdr:rowOff>
    </xdr:to>
    <xdr:cxnSp macro="">
      <xdr:nvCxnSpPr>
        <xdr:cNvPr id="257" name="直線コネクタ 256"/>
        <xdr:cNvCxnSpPr/>
      </xdr:nvCxnSpPr>
      <xdr:spPr>
        <a:xfrm flipV="1">
          <a:off x="14810740" y="13947775"/>
          <a:ext cx="7670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13335</xdr:rowOff>
    </xdr:from>
    <xdr:ext cx="755015" cy="249555"/>
    <xdr:sp macro="" textlink="">
      <xdr:nvSpPr>
        <xdr:cNvPr id="258" name="給与水準   （国との比較）平均値テキスト"/>
        <xdr:cNvSpPr txBox="1"/>
      </xdr:nvSpPr>
      <xdr:spPr>
        <a:xfrm>
          <a:off x="15666720" y="13716635"/>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83</xdr:row>
      <xdr:rowOff>162560</xdr:rowOff>
    </xdr:from>
    <xdr:to>
      <xdr:col>81</xdr:col>
      <xdr:colOff>95250</xdr:colOff>
      <xdr:row>84</xdr:row>
      <xdr:rowOff>95250</xdr:rowOff>
    </xdr:to>
    <xdr:sp macro="" textlink="">
      <xdr:nvSpPr>
        <xdr:cNvPr id="259" name="フローチャート: 判断 258"/>
        <xdr:cNvSpPr/>
      </xdr:nvSpPr>
      <xdr:spPr>
        <a:xfrm>
          <a:off x="15533370" y="138658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84</xdr:row>
      <xdr:rowOff>128905</xdr:rowOff>
    </xdr:from>
    <xdr:to>
      <xdr:col>77</xdr:col>
      <xdr:colOff>44450</xdr:colOff>
      <xdr:row>84</xdr:row>
      <xdr:rowOff>146050</xdr:rowOff>
    </xdr:to>
    <xdr:cxnSp macro="">
      <xdr:nvCxnSpPr>
        <xdr:cNvPr id="260" name="直線コネクタ 259"/>
        <xdr:cNvCxnSpPr/>
      </xdr:nvCxnSpPr>
      <xdr:spPr>
        <a:xfrm>
          <a:off x="13999210" y="13997305"/>
          <a:ext cx="8115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13970</xdr:rowOff>
    </xdr:from>
    <xdr:to>
      <xdr:col>77</xdr:col>
      <xdr:colOff>95250</xdr:colOff>
      <xdr:row>84</xdr:row>
      <xdr:rowOff>111760</xdr:rowOff>
    </xdr:to>
    <xdr:sp macro="" textlink="">
      <xdr:nvSpPr>
        <xdr:cNvPr id="261" name="フローチャート: 判断 260"/>
        <xdr:cNvSpPr/>
      </xdr:nvSpPr>
      <xdr:spPr>
        <a:xfrm>
          <a:off x="14766290" y="138823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121920</xdr:rowOff>
    </xdr:from>
    <xdr:ext cx="729615" cy="242570"/>
    <xdr:sp macro="" textlink="">
      <xdr:nvSpPr>
        <xdr:cNvPr id="262" name="テキスト ボックス 261"/>
        <xdr:cNvSpPr txBox="1"/>
      </xdr:nvSpPr>
      <xdr:spPr>
        <a:xfrm>
          <a:off x="14465300" y="13660120"/>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12700</xdr:rowOff>
    </xdr:from>
    <xdr:to>
      <xdr:col>72</xdr:col>
      <xdr:colOff>191770</xdr:colOff>
      <xdr:row>84</xdr:row>
      <xdr:rowOff>128905</xdr:rowOff>
    </xdr:to>
    <xdr:cxnSp macro="">
      <xdr:nvCxnSpPr>
        <xdr:cNvPr id="263" name="直線コネクタ 262"/>
        <xdr:cNvCxnSpPr/>
      </xdr:nvCxnSpPr>
      <xdr:spPr>
        <a:xfrm>
          <a:off x="13192760" y="13881100"/>
          <a:ext cx="8064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13970</xdr:rowOff>
    </xdr:from>
    <xdr:to>
      <xdr:col>73</xdr:col>
      <xdr:colOff>44450</xdr:colOff>
      <xdr:row>84</xdr:row>
      <xdr:rowOff>111760</xdr:rowOff>
    </xdr:to>
    <xdr:sp macro="" textlink="">
      <xdr:nvSpPr>
        <xdr:cNvPr id="264" name="フローチャート: 判断 263"/>
        <xdr:cNvSpPr/>
      </xdr:nvSpPr>
      <xdr:spPr>
        <a:xfrm>
          <a:off x="13959840" y="138823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121920</xdr:rowOff>
    </xdr:from>
    <xdr:ext cx="755015" cy="242570"/>
    <xdr:sp macro="" textlink="">
      <xdr:nvSpPr>
        <xdr:cNvPr id="265" name="テキスト ボックス 264"/>
        <xdr:cNvSpPr txBox="1"/>
      </xdr:nvSpPr>
      <xdr:spPr>
        <a:xfrm>
          <a:off x="13647420" y="1366012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12700</xdr:rowOff>
    </xdr:from>
    <xdr:to>
      <xdr:col>68</xdr:col>
      <xdr:colOff>152400</xdr:colOff>
      <xdr:row>84</xdr:row>
      <xdr:rowOff>162560</xdr:rowOff>
    </xdr:to>
    <xdr:cxnSp macro="">
      <xdr:nvCxnSpPr>
        <xdr:cNvPr id="266" name="直線コネクタ 265"/>
        <xdr:cNvCxnSpPr/>
      </xdr:nvCxnSpPr>
      <xdr:spPr>
        <a:xfrm flipV="1">
          <a:off x="12374880" y="13881100"/>
          <a:ext cx="81788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80010</xdr:rowOff>
    </xdr:from>
    <xdr:to>
      <xdr:col>68</xdr:col>
      <xdr:colOff>191770</xdr:colOff>
      <xdr:row>85</xdr:row>
      <xdr:rowOff>12700</xdr:rowOff>
    </xdr:to>
    <xdr:sp macro="" textlink="">
      <xdr:nvSpPr>
        <xdr:cNvPr id="267" name="フローチャート: 判断 266"/>
        <xdr:cNvSpPr/>
      </xdr:nvSpPr>
      <xdr:spPr>
        <a:xfrm>
          <a:off x="13141960" y="139484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163195</xdr:rowOff>
    </xdr:from>
    <xdr:ext cx="755015" cy="242570"/>
    <xdr:sp macro="" textlink="">
      <xdr:nvSpPr>
        <xdr:cNvPr id="268" name="テキスト ボックス 267"/>
        <xdr:cNvSpPr txBox="1"/>
      </xdr:nvSpPr>
      <xdr:spPr>
        <a:xfrm>
          <a:off x="12847320" y="1403159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80010</xdr:rowOff>
    </xdr:from>
    <xdr:to>
      <xdr:col>64</xdr:col>
      <xdr:colOff>152400</xdr:colOff>
      <xdr:row>85</xdr:row>
      <xdr:rowOff>12700</xdr:rowOff>
    </xdr:to>
    <xdr:sp macro="" textlink="">
      <xdr:nvSpPr>
        <xdr:cNvPr id="269" name="フローチャート: 判断 268"/>
        <xdr:cNvSpPr/>
      </xdr:nvSpPr>
      <xdr:spPr>
        <a:xfrm>
          <a:off x="12324080" y="13948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22860</xdr:rowOff>
    </xdr:from>
    <xdr:ext cx="755015" cy="242570"/>
    <xdr:sp macro="" textlink="">
      <xdr:nvSpPr>
        <xdr:cNvPr id="270" name="テキスト ボックス 269"/>
        <xdr:cNvSpPr txBox="1"/>
      </xdr:nvSpPr>
      <xdr:spPr>
        <a:xfrm>
          <a:off x="12029440" y="137261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5015" cy="249555"/>
    <xdr:sp macro="" textlink="">
      <xdr:nvSpPr>
        <xdr:cNvPr id="271" name="テキスト ボックス 270"/>
        <xdr:cNvSpPr txBox="1"/>
      </xdr:nvSpPr>
      <xdr:spPr>
        <a:xfrm>
          <a:off x="153797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5015" cy="249555"/>
    <xdr:sp macro="" textlink="">
      <xdr:nvSpPr>
        <xdr:cNvPr id="272" name="テキスト ボックス 271"/>
        <xdr:cNvSpPr txBox="1"/>
      </xdr:nvSpPr>
      <xdr:spPr>
        <a:xfrm>
          <a:off x="1461262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5015" cy="249555"/>
    <xdr:sp macro="" textlink="">
      <xdr:nvSpPr>
        <xdr:cNvPr id="274" name="テキスト ボックス 273"/>
        <xdr:cNvSpPr txBox="1"/>
      </xdr:nvSpPr>
      <xdr:spPr>
        <a:xfrm>
          <a:off x="1299464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5015" cy="249555"/>
    <xdr:sp macro="" textlink="">
      <xdr:nvSpPr>
        <xdr:cNvPr id="275" name="テキスト ボックス 274"/>
        <xdr:cNvSpPr txBox="1"/>
      </xdr:nvSpPr>
      <xdr:spPr>
        <a:xfrm>
          <a:off x="1217676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84</xdr:row>
      <xdr:rowOff>30480</xdr:rowOff>
    </xdr:from>
    <xdr:to>
      <xdr:col>81</xdr:col>
      <xdr:colOff>95250</xdr:colOff>
      <xdr:row>84</xdr:row>
      <xdr:rowOff>128270</xdr:rowOff>
    </xdr:to>
    <xdr:sp macro="" textlink="">
      <xdr:nvSpPr>
        <xdr:cNvPr id="276" name="楕円 275"/>
        <xdr:cNvSpPr/>
      </xdr:nvSpPr>
      <xdr:spPr>
        <a:xfrm>
          <a:off x="15533370" y="138988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3810</xdr:rowOff>
    </xdr:from>
    <xdr:ext cx="755015" cy="249555"/>
    <xdr:sp macro="" textlink="">
      <xdr:nvSpPr>
        <xdr:cNvPr id="277" name="給与水準   （国との比較）該当値テキスト"/>
        <xdr:cNvSpPr txBox="1"/>
      </xdr:nvSpPr>
      <xdr:spPr>
        <a:xfrm>
          <a:off x="15666720" y="1387221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84</xdr:row>
      <xdr:rowOff>97155</xdr:rowOff>
    </xdr:from>
    <xdr:to>
      <xdr:col>77</xdr:col>
      <xdr:colOff>95250</xdr:colOff>
      <xdr:row>85</xdr:row>
      <xdr:rowOff>29845</xdr:rowOff>
    </xdr:to>
    <xdr:sp macro="" textlink="">
      <xdr:nvSpPr>
        <xdr:cNvPr id="278" name="楕円 277"/>
        <xdr:cNvSpPr/>
      </xdr:nvSpPr>
      <xdr:spPr>
        <a:xfrm>
          <a:off x="14766290" y="139655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15240</xdr:rowOff>
    </xdr:from>
    <xdr:ext cx="729615" cy="249555"/>
    <xdr:sp macro="" textlink="">
      <xdr:nvSpPr>
        <xdr:cNvPr id="279" name="テキスト ボックス 278"/>
        <xdr:cNvSpPr txBox="1"/>
      </xdr:nvSpPr>
      <xdr:spPr>
        <a:xfrm>
          <a:off x="14465300" y="14048740"/>
          <a:ext cx="7296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80010</xdr:rowOff>
    </xdr:from>
    <xdr:to>
      <xdr:col>73</xdr:col>
      <xdr:colOff>44450</xdr:colOff>
      <xdr:row>85</xdr:row>
      <xdr:rowOff>12700</xdr:rowOff>
    </xdr:to>
    <xdr:sp macro="" textlink="">
      <xdr:nvSpPr>
        <xdr:cNvPr id="280" name="楕円 279"/>
        <xdr:cNvSpPr/>
      </xdr:nvSpPr>
      <xdr:spPr>
        <a:xfrm>
          <a:off x="13959840" y="139484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163195</xdr:rowOff>
    </xdr:from>
    <xdr:ext cx="755015" cy="242570"/>
    <xdr:sp macro="" textlink="">
      <xdr:nvSpPr>
        <xdr:cNvPr id="281" name="テキスト ボックス 280"/>
        <xdr:cNvSpPr txBox="1"/>
      </xdr:nvSpPr>
      <xdr:spPr>
        <a:xfrm>
          <a:off x="13647420" y="1403159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128905</xdr:rowOff>
    </xdr:from>
    <xdr:to>
      <xdr:col>68</xdr:col>
      <xdr:colOff>191770</xdr:colOff>
      <xdr:row>84</xdr:row>
      <xdr:rowOff>61595</xdr:rowOff>
    </xdr:to>
    <xdr:sp macro="" textlink="">
      <xdr:nvSpPr>
        <xdr:cNvPr id="282" name="楕円 281"/>
        <xdr:cNvSpPr/>
      </xdr:nvSpPr>
      <xdr:spPr>
        <a:xfrm>
          <a:off x="13141960" y="138322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71755</xdr:rowOff>
    </xdr:from>
    <xdr:ext cx="755015" cy="249555"/>
    <xdr:sp macro="" textlink="">
      <xdr:nvSpPr>
        <xdr:cNvPr id="283" name="テキスト ボックス 282"/>
        <xdr:cNvSpPr txBox="1"/>
      </xdr:nvSpPr>
      <xdr:spPr>
        <a:xfrm>
          <a:off x="12847320" y="136099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113665</xdr:rowOff>
    </xdr:from>
    <xdr:to>
      <xdr:col>64</xdr:col>
      <xdr:colOff>152400</xdr:colOff>
      <xdr:row>85</xdr:row>
      <xdr:rowOff>46355</xdr:rowOff>
    </xdr:to>
    <xdr:sp macro="" textlink="">
      <xdr:nvSpPr>
        <xdr:cNvPr id="284" name="楕円 283"/>
        <xdr:cNvSpPr/>
      </xdr:nvSpPr>
      <xdr:spPr>
        <a:xfrm>
          <a:off x="12324080" y="13982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31750</xdr:rowOff>
    </xdr:from>
    <xdr:ext cx="755015" cy="249555"/>
    <xdr:sp macro="" textlink="">
      <xdr:nvSpPr>
        <xdr:cNvPr id="285" name="テキスト ボックス 284"/>
        <xdr:cNvSpPr txBox="1"/>
      </xdr:nvSpPr>
      <xdr:spPr>
        <a:xfrm>
          <a:off x="12029440" y="1406525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6155" cy="290830"/>
    <xdr:sp macro="" textlink="">
      <xdr:nvSpPr>
        <xdr:cNvPr id="287" name="テキスト ボックス 286"/>
        <xdr:cNvSpPr txBox="1"/>
      </xdr:nvSpPr>
      <xdr:spPr>
        <a:xfrm>
          <a:off x="12226290" y="8848090"/>
          <a:ext cx="225615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4015" cy="345440"/>
    <xdr:sp macro="" textlink="">
      <xdr:nvSpPr>
        <xdr:cNvPr id="288" name="テキスト ボックス 287"/>
        <xdr:cNvSpPr txBox="1"/>
      </xdr:nvSpPr>
      <xdr:spPr>
        <a:xfrm>
          <a:off x="14403070" y="8823325"/>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前年度から0.23人上昇し</a:t>
          </a:r>
          <a:r>
            <a:rPr kumimoji="1" lang="ja-JP" altLang="en-US" sz="1300">
              <a:solidFill>
                <a:sysClr val="windowText" lastClr="000000"/>
              </a:solidFill>
              <a:latin typeface="ＭＳ Ｐゴシック"/>
              <a:ea typeface="ＭＳ Ｐゴシック"/>
            </a:rPr>
            <a:t>たが、類</a:t>
          </a:r>
          <a:r>
            <a:rPr kumimoji="1" lang="ja-JP" altLang="en-US" sz="1300">
              <a:latin typeface="ＭＳ Ｐゴシック"/>
              <a:ea typeface="ＭＳ Ｐゴシック"/>
            </a:rPr>
            <a:t>似団体内平均</a:t>
          </a:r>
          <a:r>
            <a:rPr kumimoji="1" lang="ja-JP" altLang="en-US" sz="1300" strike="noStrike">
              <a:solidFill>
                <a:srgbClr val="FF0000"/>
              </a:solidFill>
              <a:latin typeface="ＭＳ Ｐゴシック"/>
              <a:ea typeface="ＭＳ Ｐゴシック"/>
            </a:rPr>
            <a:t>、</a:t>
          </a:r>
          <a:r>
            <a:rPr kumimoji="1" lang="ja-JP" altLang="en-US" sz="1300">
              <a:latin typeface="ＭＳ Ｐゴシック"/>
              <a:ea typeface="ＭＳ Ｐゴシック"/>
            </a:rPr>
            <a:t>全国平均及び福島県平均を下回る結果となった。</a:t>
          </a:r>
        </a:p>
        <a:p>
          <a:r>
            <a:rPr kumimoji="1" lang="ja-JP" altLang="en-US" sz="1300">
              <a:latin typeface="ＭＳ Ｐゴシック"/>
              <a:ea typeface="ＭＳ Ｐゴシック"/>
            </a:rPr>
            <a:t>　過去５年間においても、類似団体内平均を下回っていることから、計画的な定員管理が行われているものと思われる。</a:t>
          </a:r>
        </a:p>
        <a:p>
          <a:r>
            <a:rPr kumimoji="1" lang="ja-JP" altLang="en-US" sz="1300">
              <a:latin typeface="ＭＳ Ｐゴシック"/>
              <a:ea typeface="ＭＳ Ｐゴシック"/>
            </a:rPr>
            <a:t>　今後においても、定員管理適正化計画をもとに事業見直しや民間委託等の推進、人材育成や再任用職員・定年引上げ制度による役職定年職員の効率的な配置などにより、行政サービスの水準を持続するため行財政基盤と行政組織の確立に努める。</a:t>
          </a:r>
        </a:p>
      </xdr:txBody>
    </xdr:sp>
    <xdr:clientData/>
  </xdr:twoCellAnchor>
  <xdr:oneCellAnchor>
    <xdr:from>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2570"/>
    <xdr:sp macro="" textlink="">
      <xdr:nvSpPr>
        <xdr:cNvPr id="301" name="テキスト ボックス 300"/>
        <xdr:cNvSpPr txBox="1"/>
      </xdr:nvSpPr>
      <xdr:spPr>
        <a:xfrm>
          <a:off x="11051540" y="114198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163195</xdr:rowOff>
    </xdr:from>
    <xdr:to>
      <xdr:col>85</xdr:col>
      <xdr:colOff>95250</xdr:colOff>
      <xdr:row>67</xdr:row>
      <xdr:rowOff>163195</xdr:rowOff>
    </xdr:to>
    <xdr:cxnSp macro="">
      <xdr:nvCxnSpPr>
        <xdr:cNvPr id="302" name="直線コネクタ 301"/>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2000" cy="242570"/>
    <xdr:sp macro="" textlink="">
      <xdr:nvSpPr>
        <xdr:cNvPr id="303" name="テキスト ボックス 302"/>
        <xdr:cNvSpPr txBox="1"/>
      </xdr:nvSpPr>
      <xdr:spPr>
        <a:xfrm>
          <a:off x="11051540" y="110883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161290</xdr:rowOff>
    </xdr:from>
    <xdr:to>
      <xdr:col>85</xdr:col>
      <xdr:colOff>95250</xdr:colOff>
      <xdr:row>65</xdr:row>
      <xdr:rowOff>161290</xdr:rowOff>
    </xdr:to>
    <xdr:cxnSp macro="">
      <xdr:nvCxnSpPr>
        <xdr:cNvPr id="304" name="直線コネクタ 303"/>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2000" cy="242570"/>
    <xdr:sp macro="" textlink="">
      <xdr:nvSpPr>
        <xdr:cNvPr id="305" name="テキスト ボックス 304"/>
        <xdr:cNvSpPr txBox="1"/>
      </xdr:nvSpPr>
      <xdr:spPr>
        <a:xfrm>
          <a:off x="11051540" y="107562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160020</xdr:rowOff>
    </xdr:from>
    <xdr:to>
      <xdr:col>85</xdr:col>
      <xdr:colOff>95250</xdr:colOff>
      <xdr:row>63</xdr:row>
      <xdr:rowOff>160020</xdr:rowOff>
    </xdr:to>
    <xdr:cxnSp macro="">
      <xdr:nvCxnSpPr>
        <xdr:cNvPr id="306" name="直線コネクタ 305"/>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2000" cy="242570"/>
    <xdr:sp macro="" textlink="">
      <xdr:nvSpPr>
        <xdr:cNvPr id="307" name="テキスト ボックス 306"/>
        <xdr:cNvSpPr txBox="1"/>
      </xdr:nvSpPr>
      <xdr:spPr>
        <a:xfrm>
          <a:off x="11051540" y="104241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158750</xdr:rowOff>
    </xdr:from>
    <xdr:to>
      <xdr:col>85</xdr:col>
      <xdr:colOff>95250</xdr:colOff>
      <xdr:row>61</xdr:row>
      <xdr:rowOff>158750</xdr:rowOff>
    </xdr:to>
    <xdr:cxnSp macro="">
      <xdr:nvCxnSpPr>
        <xdr:cNvPr id="308" name="直線コネクタ 307"/>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2000" cy="241935"/>
    <xdr:sp macro="" textlink="">
      <xdr:nvSpPr>
        <xdr:cNvPr id="309" name="テキスト ボックス 308"/>
        <xdr:cNvSpPr txBox="1"/>
      </xdr:nvSpPr>
      <xdr:spPr>
        <a:xfrm>
          <a:off x="11051540" y="1009269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10" name="直線コネクタ 309"/>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2000" cy="242570"/>
    <xdr:sp macro="" textlink="">
      <xdr:nvSpPr>
        <xdr:cNvPr id="311" name="テキスト ボックス 310"/>
        <xdr:cNvSpPr txBox="1"/>
      </xdr:nvSpPr>
      <xdr:spPr>
        <a:xfrm>
          <a:off x="11051540" y="97605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12" name="直線コネクタ 311"/>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2000" cy="242570"/>
    <xdr:sp macro="" textlink="">
      <xdr:nvSpPr>
        <xdr:cNvPr id="313" name="テキスト ボックス 312"/>
        <xdr:cNvSpPr txBox="1"/>
      </xdr:nvSpPr>
      <xdr:spPr>
        <a:xfrm>
          <a:off x="11051540" y="94284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4" name="直線コネクタ 313"/>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5" name="テキスト ボックス 314"/>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138430</xdr:rowOff>
    </xdr:from>
    <xdr:to>
      <xdr:col>81</xdr:col>
      <xdr:colOff>44450</xdr:colOff>
      <xdr:row>66</xdr:row>
      <xdr:rowOff>119380</xdr:rowOff>
    </xdr:to>
    <xdr:cxnSp macro="">
      <xdr:nvCxnSpPr>
        <xdr:cNvPr id="317" name="直線コネクタ 316"/>
        <xdr:cNvCxnSpPr/>
      </xdr:nvCxnSpPr>
      <xdr:spPr>
        <a:xfrm flipV="1">
          <a:off x="15577820" y="9714230"/>
          <a:ext cx="0" cy="1301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92710</xdr:rowOff>
    </xdr:from>
    <xdr:ext cx="755015" cy="242570"/>
    <xdr:sp macro="" textlink="">
      <xdr:nvSpPr>
        <xdr:cNvPr id="318" name="定員管理の状況最小値テキスト"/>
        <xdr:cNvSpPr txBox="1"/>
      </xdr:nvSpPr>
      <xdr:spPr>
        <a:xfrm>
          <a:off x="15666720" y="1098931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119380</xdr:rowOff>
    </xdr:from>
    <xdr:to>
      <xdr:col>81</xdr:col>
      <xdr:colOff>133350</xdr:colOff>
      <xdr:row>66</xdr:row>
      <xdr:rowOff>119380</xdr:rowOff>
    </xdr:to>
    <xdr:cxnSp macro="">
      <xdr:nvCxnSpPr>
        <xdr:cNvPr id="319" name="直線コネクタ 318"/>
        <xdr:cNvCxnSpPr/>
      </xdr:nvCxnSpPr>
      <xdr:spPr>
        <a:xfrm>
          <a:off x="15506700" y="110159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57150</xdr:rowOff>
    </xdr:from>
    <xdr:ext cx="755015" cy="242570"/>
    <xdr:sp macro="" textlink="">
      <xdr:nvSpPr>
        <xdr:cNvPr id="320" name="定員管理の状況最大値テキスト"/>
        <xdr:cNvSpPr txBox="1"/>
      </xdr:nvSpPr>
      <xdr:spPr>
        <a:xfrm>
          <a:off x="15666720" y="946785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138430</xdr:rowOff>
    </xdr:from>
    <xdr:to>
      <xdr:col>81</xdr:col>
      <xdr:colOff>133350</xdr:colOff>
      <xdr:row>58</xdr:row>
      <xdr:rowOff>138430</xdr:rowOff>
    </xdr:to>
    <xdr:cxnSp macro="">
      <xdr:nvCxnSpPr>
        <xdr:cNvPr id="321" name="直線コネクタ 320"/>
        <xdr:cNvCxnSpPr/>
      </xdr:nvCxnSpPr>
      <xdr:spPr>
        <a:xfrm>
          <a:off x="15506700" y="9714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68580</xdr:rowOff>
    </xdr:from>
    <xdr:to>
      <xdr:col>81</xdr:col>
      <xdr:colOff>44450</xdr:colOff>
      <xdr:row>61</xdr:row>
      <xdr:rowOff>106045</xdr:rowOff>
    </xdr:to>
    <xdr:cxnSp macro="">
      <xdr:nvCxnSpPr>
        <xdr:cNvPr id="322" name="直線コネクタ 321"/>
        <xdr:cNvCxnSpPr/>
      </xdr:nvCxnSpPr>
      <xdr:spPr>
        <a:xfrm>
          <a:off x="14810740" y="10139680"/>
          <a:ext cx="7670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71120</xdr:rowOff>
    </xdr:from>
    <xdr:ext cx="755015" cy="249555"/>
    <xdr:sp macro="" textlink="">
      <xdr:nvSpPr>
        <xdr:cNvPr id="323" name="定員管理の状況平均値テキスト"/>
        <xdr:cNvSpPr txBox="1"/>
      </xdr:nvSpPr>
      <xdr:spPr>
        <a:xfrm>
          <a:off x="15666720" y="10142220"/>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97790</xdr:rowOff>
    </xdr:from>
    <xdr:to>
      <xdr:col>81</xdr:col>
      <xdr:colOff>95250</xdr:colOff>
      <xdr:row>62</xdr:row>
      <xdr:rowOff>30480</xdr:rowOff>
    </xdr:to>
    <xdr:sp macro="" textlink="">
      <xdr:nvSpPr>
        <xdr:cNvPr id="324" name="フローチャート: 判断 323"/>
        <xdr:cNvSpPr/>
      </xdr:nvSpPr>
      <xdr:spPr>
        <a:xfrm>
          <a:off x="15533370" y="101688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61</xdr:row>
      <xdr:rowOff>22225</xdr:rowOff>
    </xdr:from>
    <xdr:to>
      <xdr:col>77</xdr:col>
      <xdr:colOff>44450</xdr:colOff>
      <xdr:row>61</xdr:row>
      <xdr:rowOff>68580</xdr:rowOff>
    </xdr:to>
    <xdr:cxnSp macro="">
      <xdr:nvCxnSpPr>
        <xdr:cNvPr id="325" name="直線コネクタ 324"/>
        <xdr:cNvCxnSpPr/>
      </xdr:nvCxnSpPr>
      <xdr:spPr>
        <a:xfrm>
          <a:off x="13999210" y="10093325"/>
          <a:ext cx="81153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61</xdr:row>
      <xdr:rowOff>95885</xdr:rowOff>
    </xdr:from>
    <xdr:to>
      <xdr:col>77</xdr:col>
      <xdr:colOff>95250</xdr:colOff>
      <xdr:row>62</xdr:row>
      <xdr:rowOff>28575</xdr:rowOff>
    </xdr:to>
    <xdr:sp macro="" textlink="">
      <xdr:nvSpPr>
        <xdr:cNvPr id="326" name="フローチャート: 判断 325"/>
        <xdr:cNvSpPr/>
      </xdr:nvSpPr>
      <xdr:spPr>
        <a:xfrm>
          <a:off x="14766290" y="101669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13970</xdr:rowOff>
    </xdr:from>
    <xdr:ext cx="729615" cy="249555"/>
    <xdr:sp macro="" textlink="">
      <xdr:nvSpPr>
        <xdr:cNvPr id="327" name="テキスト ボックス 326"/>
        <xdr:cNvSpPr txBox="1"/>
      </xdr:nvSpPr>
      <xdr:spPr>
        <a:xfrm>
          <a:off x="14465300" y="10250170"/>
          <a:ext cx="7296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8255</xdr:rowOff>
    </xdr:from>
    <xdr:to>
      <xdr:col>72</xdr:col>
      <xdr:colOff>191770</xdr:colOff>
      <xdr:row>61</xdr:row>
      <xdr:rowOff>22225</xdr:rowOff>
    </xdr:to>
    <xdr:cxnSp macro="">
      <xdr:nvCxnSpPr>
        <xdr:cNvPr id="328" name="直線コネクタ 327"/>
        <xdr:cNvCxnSpPr/>
      </xdr:nvCxnSpPr>
      <xdr:spPr>
        <a:xfrm>
          <a:off x="13192760" y="10079355"/>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59690</xdr:rowOff>
    </xdr:from>
    <xdr:to>
      <xdr:col>73</xdr:col>
      <xdr:colOff>44450</xdr:colOff>
      <xdr:row>61</xdr:row>
      <xdr:rowOff>157480</xdr:rowOff>
    </xdr:to>
    <xdr:sp macro="" textlink="">
      <xdr:nvSpPr>
        <xdr:cNvPr id="329" name="フローチャート: 判断 328"/>
        <xdr:cNvSpPr/>
      </xdr:nvSpPr>
      <xdr:spPr>
        <a:xfrm>
          <a:off x="13959840" y="101307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142240</xdr:rowOff>
    </xdr:from>
    <xdr:ext cx="755015" cy="248920"/>
    <xdr:sp macro="" textlink="">
      <xdr:nvSpPr>
        <xdr:cNvPr id="330" name="テキスト ボックス 329"/>
        <xdr:cNvSpPr txBox="1"/>
      </xdr:nvSpPr>
      <xdr:spPr>
        <a:xfrm>
          <a:off x="13647420" y="1021334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117475</xdr:rowOff>
    </xdr:from>
    <xdr:to>
      <xdr:col>68</xdr:col>
      <xdr:colOff>152400</xdr:colOff>
      <xdr:row>61</xdr:row>
      <xdr:rowOff>8255</xdr:rowOff>
    </xdr:to>
    <xdr:cxnSp macro="">
      <xdr:nvCxnSpPr>
        <xdr:cNvPr id="331" name="直線コネクタ 330"/>
        <xdr:cNvCxnSpPr/>
      </xdr:nvCxnSpPr>
      <xdr:spPr>
        <a:xfrm>
          <a:off x="12374880" y="10023475"/>
          <a:ext cx="8178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191770</xdr:colOff>
      <xdr:row>61</xdr:row>
      <xdr:rowOff>119380</xdr:rowOff>
    </xdr:to>
    <xdr:sp macro="" textlink="">
      <xdr:nvSpPr>
        <xdr:cNvPr id="332" name="フローチャート: 判断 331"/>
        <xdr:cNvSpPr/>
      </xdr:nvSpPr>
      <xdr:spPr>
        <a:xfrm>
          <a:off x="13141960" y="100926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104775</xdr:rowOff>
    </xdr:from>
    <xdr:ext cx="755015" cy="249555"/>
    <xdr:sp macro="" textlink="">
      <xdr:nvSpPr>
        <xdr:cNvPr id="333" name="テキスト ボックス 332"/>
        <xdr:cNvSpPr txBox="1"/>
      </xdr:nvSpPr>
      <xdr:spPr>
        <a:xfrm>
          <a:off x="12847320" y="1017587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54610</xdr:rowOff>
    </xdr:from>
    <xdr:to>
      <xdr:col>64</xdr:col>
      <xdr:colOff>152400</xdr:colOff>
      <xdr:row>61</xdr:row>
      <xdr:rowOff>152400</xdr:rowOff>
    </xdr:to>
    <xdr:sp macro="" textlink="">
      <xdr:nvSpPr>
        <xdr:cNvPr id="334" name="フローチャート: 判断 333"/>
        <xdr:cNvSpPr/>
      </xdr:nvSpPr>
      <xdr:spPr>
        <a:xfrm>
          <a:off x="12324080" y="1012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137795</xdr:rowOff>
    </xdr:from>
    <xdr:ext cx="755015" cy="249555"/>
    <xdr:sp macro="" textlink="">
      <xdr:nvSpPr>
        <xdr:cNvPr id="335" name="テキスト ボックス 334"/>
        <xdr:cNvSpPr txBox="1"/>
      </xdr:nvSpPr>
      <xdr:spPr>
        <a:xfrm>
          <a:off x="12029440" y="1020889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5015" cy="242570"/>
    <xdr:sp macro="" textlink="">
      <xdr:nvSpPr>
        <xdr:cNvPr id="336" name="テキスト ボックス 335"/>
        <xdr:cNvSpPr txBox="1"/>
      </xdr:nvSpPr>
      <xdr:spPr>
        <a:xfrm>
          <a:off x="153797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5015" cy="242570"/>
    <xdr:sp macro="" textlink="">
      <xdr:nvSpPr>
        <xdr:cNvPr id="337" name="テキスト ボックス 336"/>
        <xdr:cNvSpPr txBox="1"/>
      </xdr:nvSpPr>
      <xdr:spPr>
        <a:xfrm>
          <a:off x="1461262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2570"/>
    <xdr:sp macro="" textlink="">
      <xdr:nvSpPr>
        <xdr:cNvPr id="338" name="テキスト ボックス 337"/>
        <xdr:cNvSpPr txBox="1"/>
      </xdr:nvSpPr>
      <xdr:spPr>
        <a:xfrm>
          <a:off x="13807440" y="115544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5015" cy="242570"/>
    <xdr:sp macro="" textlink="">
      <xdr:nvSpPr>
        <xdr:cNvPr id="339" name="テキスト ボックス 338"/>
        <xdr:cNvSpPr txBox="1"/>
      </xdr:nvSpPr>
      <xdr:spPr>
        <a:xfrm>
          <a:off x="1299464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5015" cy="242570"/>
    <xdr:sp macro="" textlink="">
      <xdr:nvSpPr>
        <xdr:cNvPr id="340" name="テキスト ボックス 339"/>
        <xdr:cNvSpPr txBox="1"/>
      </xdr:nvSpPr>
      <xdr:spPr>
        <a:xfrm>
          <a:off x="1217676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61</xdr:row>
      <xdr:rowOff>57785</xdr:rowOff>
    </xdr:from>
    <xdr:to>
      <xdr:col>81</xdr:col>
      <xdr:colOff>95250</xdr:colOff>
      <xdr:row>61</xdr:row>
      <xdr:rowOff>155575</xdr:rowOff>
    </xdr:to>
    <xdr:sp macro="" textlink="">
      <xdr:nvSpPr>
        <xdr:cNvPr id="341" name="楕円 340"/>
        <xdr:cNvSpPr/>
      </xdr:nvSpPr>
      <xdr:spPr>
        <a:xfrm>
          <a:off x="15533370" y="101288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73025</xdr:rowOff>
    </xdr:from>
    <xdr:ext cx="755015" cy="249555"/>
    <xdr:sp macro="" textlink="">
      <xdr:nvSpPr>
        <xdr:cNvPr id="342" name="定員管理の状況該当値テキスト"/>
        <xdr:cNvSpPr txBox="1"/>
      </xdr:nvSpPr>
      <xdr:spPr>
        <a:xfrm>
          <a:off x="15666720" y="997902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61</xdr:row>
      <xdr:rowOff>19685</xdr:rowOff>
    </xdr:from>
    <xdr:to>
      <xdr:col>77</xdr:col>
      <xdr:colOff>95250</xdr:colOff>
      <xdr:row>61</xdr:row>
      <xdr:rowOff>117475</xdr:rowOff>
    </xdr:to>
    <xdr:sp macro="" textlink="">
      <xdr:nvSpPr>
        <xdr:cNvPr id="343" name="楕円 342"/>
        <xdr:cNvSpPr/>
      </xdr:nvSpPr>
      <xdr:spPr>
        <a:xfrm>
          <a:off x="14766290" y="100907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127000</xdr:rowOff>
    </xdr:from>
    <xdr:ext cx="729615" cy="242570"/>
    <xdr:sp macro="" textlink="">
      <xdr:nvSpPr>
        <xdr:cNvPr id="344" name="テキスト ボックス 343"/>
        <xdr:cNvSpPr txBox="1"/>
      </xdr:nvSpPr>
      <xdr:spPr>
        <a:xfrm>
          <a:off x="14465300" y="9867900"/>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137795</xdr:rowOff>
    </xdr:from>
    <xdr:to>
      <xdr:col>73</xdr:col>
      <xdr:colOff>44450</xdr:colOff>
      <xdr:row>61</xdr:row>
      <xdr:rowOff>71120</xdr:rowOff>
    </xdr:to>
    <xdr:sp macro="" textlink="">
      <xdr:nvSpPr>
        <xdr:cNvPr id="345" name="楕円 344"/>
        <xdr:cNvSpPr/>
      </xdr:nvSpPr>
      <xdr:spPr>
        <a:xfrm>
          <a:off x="13959840" y="1004379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80645</xdr:rowOff>
    </xdr:from>
    <xdr:ext cx="755015" cy="249555"/>
    <xdr:sp macro="" textlink="">
      <xdr:nvSpPr>
        <xdr:cNvPr id="346" name="テキスト ボックス 345"/>
        <xdr:cNvSpPr txBox="1"/>
      </xdr:nvSpPr>
      <xdr:spPr>
        <a:xfrm>
          <a:off x="13647420" y="982154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125095</xdr:rowOff>
    </xdr:from>
    <xdr:to>
      <xdr:col>68</xdr:col>
      <xdr:colOff>191770</xdr:colOff>
      <xdr:row>61</xdr:row>
      <xdr:rowOff>57785</xdr:rowOff>
    </xdr:to>
    <xdr:sp macro="" textlink="">
      <xdr:nvSpPr>
        <xdr:cNvPr id="347" name="楕円 346"/>
        <xdr:cNvSpPr/>
      </xdr:nvSpPr>
      <xdr:spPr>
        <a:xfrm>
          <a:off x="13141960" y="1003109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67310</xdr:rowOff>
    </xdr:from>
    <xdr:ext cx="755015" cy="249555"/>
    <xdr:sp macro="" textlink="">
      <xdr:nvSpPr>
        <xdr:cNvPr id="348" name="テキスト ボックス 347"/>
        <xdr:cNvSpPr txBox="1"/>
      </xdr:nvSpPr>
      <xdr:spPr>
        <a:xfrm>
          <a:off x="12847320" y="980821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68580</xdr:rowOff>
    </xdr:from>
    <xdr:to>
      <xdr:col>64</xdr:col>
      <xdr:colOff>152400</xdr:colOff>
      <xdr:row>61</xdr:row>
      <xdr:rowOff>1270</xdr:rowOff>
    </xdr:to>
    <xdr:sp macro="" textlink="">
      <xdr:nvSpPr>
        <xdr:cNvPr id="349" name="楕円 348"/>
        <xdr:cNvSpPr/>
      </xdr:nvSpPr>
      <xdr:spPr>
        <a:xfrm>
          <a:off x="12324080" y="997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10795</xdr:rowOff>
    </xdr:from>
    <xdr:ext cx="755015" cy="249555"/>
    <xdr:sp macro="" textlink="">
      <xdr:nvSpPr>
        <xdr:cNvPr id="350" name="テキスト ボックス 349"/>
        <xdr:cNvSpPr txBox="1"/>
      </xdr:nvSpPr>
      <xdr:spPr>
        <a:xfrm>
          <a:off x="12029440" y="975169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598930" cy="290830"/>
    <xdr:sp macro="" textlink="">
      <xdr:nvSpPr>
        <xdr:cNvPr id="352" name="テキスト ボックス 351"/>
        <xdr:cNvSpPr txBox="1"/>
      </xdr:nvSpPr>
      <xdr:spPr>
        <a:xfrm>
          <a:off x="12519660" y="5179060"/>
          <a:ext cx="1598930"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4015" cy="345440"/>
    <xdr:sp macro="" textlink="">
      <xdr:nvSpPr>
        <xdr:cNvPr id="353" name="テキスト ボックス 352"/>
        <xdr:cNvSpPr txBox="1"/>
      </xdr:nvSpPr>
      <xdr:spPr>
        <a:xfrm>
          <a:off x="14109700" y="5154930"/>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前年度から0.3％上昇し、類似団体内平均を下回ったものの、全国平均や福島県平均を上回る結果となった。</a:t>
          </a:r>
        </a:p>
        <a:p>
          <a:r>
            <a:rPr kumimoji="1" lang="ja-JP" altLang="en-US" sz="1300">
              <a:latin typeface="ＭＳ Ｐゴシック"/>
              <a:ea typeface="ＭＳ Ｐゴシック"/>
            </a:rPr>
            <a:t>　役場庁舎建設事業等に係る償還が開始したため上昇することとなった。</a:t>
          </a:r>
        </a:p>
        <a:p>
          <a:r>
            <a:rPr kumimoji="1" lang="ja-JP" altLang="en-US" sz="1300">
              <a:latin typeface="ＭＳ Ｐゴシック"/>
              <a:ea typeface="ＭＳ Ｐゴシック"/>
            </a:rPr>
            <a:t>　今後においても、岩江こども園建設事業やアウトドア・アクティビティ拠点施設整備事業等の主要財源として地方債を活用するため、上昇が見込まれる。</a:t>
          </a:r>
        </a:p>
        <a:p>
          <a:r>
            <a:rPr kumimoji="1" lang="ja-JP" altLang="en-US" sz="1300">
              <a:latin typeface="ＭＳ Ｐゴシック"/>
              <a:ea typeface="ＭＳ Ｐゴシック"/>
            </a:rPr>
            <a:t>　中期財政計画において、令和７年度末の目標指数10％を超過しないよう繰上償還等の可能性を検討していく。</a:t>
          </a:r>
        </a:p>
      </xdr:txBody>
    </xdr:sp>
    <xdr:clientData/>
  </xdr:twoCellAnchor>
  <xdr:oneCellAnchor>
    <xdr:from>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2570"/>
    <xdr:sp macro="" textlink="">
      <xdr:nvSpPr>
        <xdr:cNvPr id="366" name="テキスト ボックス 365"/>
        <xdr:cNvSpPr txBox="1"/>
      </xdr:nvSpPr>
      <xdr:spPr>
        <a:xfrm>
          <a:off x="11051540" y="77514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71755</xdr:rowOff>
    </xdr:from>
    <xdr:to>
      <xdr:col>85</xdr:col>
      <xdr:colOff>95250</xdr:colOff>
      <xdr:row>45</xdr:row>
      <xdr:rowOff>71755</xdr:rowOff>
    </xdr:to>
    <xdr:cxnSp macro="">
      <xdr:nvCxnSpPr>
        <xdr:cNvPr id="367" name="直線コネクタ 366"/>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99695</xdr:rowOff>
    </xdr:from>
    <xdr:ext cx="762000" cy="249555"/>
    <xdr:sp macro="" textlink="">
      <xdr:nvSpPr>
        <xdr:cNvPr id="368" name="テキスト ボックス 367"/>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13970</xdr:rowOff>
    </xdr:from>
    <xdr:to>
      <xdr:col>85</xdr:col>
      <xdr:colOff>95250</xdr:colOff>
      <xdr:row>43</xdr:row>
      <xdr:rowOff>13970</xdr:rowOff>
    </xdr:to>
    <xdr:cxnSp macro="">
      <xdr:nvCxnSpPr>
        <xdr:cNvPr id="369" name="直線コネクタ 368"/>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41910</xdr:rowOff>
    </xdr:from>
    <xdr:ext cx="762000" cy="249555"/>
    <xdr:sp macro="" textlink="">
      <xdr:nvSpPr>
        <xdr:cNvPr id="370" name="テキスト ボックス 369"/>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71" name="直線コネクタ 370"/>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2570"/>
    <xdr:sp macro="" textlink="">
      <xdr:nvSpPr>
        <xdr:cNvPr id="372" name="テキスト ボックス 371"/>
        <xdr:cNvSpPr txBox="1"/>
      </xdr:nvSpPr>
      <xdr:spPr>
        <a:xfrm>
          <a:off x="11051540" y="65893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65405</xdr:rowOff>
    </xdr:from>
    <xdr:to>
      <xdr:col>85</xdr:col>
      <xdr:colOff>95250</xdr:colOff>
      <xdr:row>38</xdr:row>
      <xdr:rowOff>65405</xdr:rowOff>
    </xdr:to>
    <xdr:cxnSp macro="">
      <xdr:nvCxnSpPr>
        <xdr:cNvPr id="373" name="直線コネクタ 372"/>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93980</xdr:rowOff>
    </xdr:from>
    <xdr:ext cx="762000" cy="242570"/>
    <xdr:sp macro="" textlink="">
      <xdr:nvSpPr>
        <xdr:cNvPr id="374" name="テキスト ボックス 373"/>
        <xdr:cNvSpPr txBox="1"/>
      </xdr:nvSpPr>
      <xdr:spPr>
        <a:xfrm>
          <a:off x="11051540" y="62026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5" name="直線コネクタ 374"/>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83185</xdr:rowOff>
    </xdr:from>
    <xdr:to>
      <xdr:col>81</xdr:col>
      <xdr:colOff>44450</xdr:colOff>
      <xdr:row>45</xdr:row>
      <xdr:rowOff>8890</xdr:rowOff>
    </xdr:to>
    <xdr:cxnSp macro="">
      <xdr:nvCxnSpPr>
        <xdr:cNvPr id="378" name="直線コネクタ 377"/>
        <xdr:cNvCxnSpPr/>
      </xdr:nvCxnSpPr>
      <xdr:spPr>
        <a:xfrm flipV="1">
          <a:off x="15577820" y="619188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147320</xdr:rowOff>
    </xdr:from>
    <xdr:ext cx="755015" cy="249555"/>
    <xdr:sp macro="" textlink="">
      <xdr:nvSpPr>
        <xdr:cNvPr id="379" name="公債費負担の状況最小値テキスト"/>
        <xdr:cNvSpPr txBox="1"/>
      </xdr:nvSpPr>
      <xdr:spPr>
        <a:xfrm>
          <a:off x="15666720" y="741172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8890</xdr:rowOff>
    </xdr:from>
    <xdr:to>
      <xdr:col>81</xdr:col>
      <xdr:colOff>133350</xdr:colOff>
      <xdr:row>45</xdr:row>
      <xdr:rowOff>8890</xdr:rowOff>
    </xdr:to>
    <xdr:cxnSp macro="">
      <xdr:nvCxnSpPr>
        <xdr:cNvPr id="380" name="直線コネクタ 379"/>
        <xdr:cNvCxnSpPr/>
      </xdr:nvCxnSpPr>
      <xdr:spPr>
        <a:xfrm>
          <a:off x="15506700" y="74383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xdr:rowOff>
    </xdr:from>
    <xdr:ext cx="755015" cy="249555"/>
    <xdr:sp macro="" textlink="">
      <xdr:nvSpPr>
        <xdr:cNvPr id="381" name="公債費負担の状況最大値テキスト"/>
        <xdr:cNvSpPr txBox="1"/>
      </xdr:nvSpPr>
      <xdr:spPr>
        <a:xfrm>
          <a:off x="15666720" y="594487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83185</xdr:rowOff>
    </xdr:from>
    <xdr:to>
      <xdr:col>81</xdr:col>
      <xdr:colOff>133350</xdr:colOff>
      <xdr:row>37</xdr:row>
      <xdr:rowOff>83185</xdr:rowOff>
    </xdr:to>
    <xdr:cxnSp macro="">
      <xdr:nvCxnSpPr>
        <xdr:cNvPr id="382" name="直線コネクタ 381"/>
        <xdr:cNvCxnSpPr/>
      </xdr:nvCxnSpPr>
      <xdr:spPr>
        <a:xfrm>
          <a:off x="15506700" y="6191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142875</xdr:rowOff>
    </xdr:from>
    <xdr:to>
      <xdr:col>81</xdr:col>
      <xdr:colOff>44450</xdr:colOff>
      <xdr:row>42</xdr:row>
      <xdr:rowOff>1270</xdr:rowOff>
    </xdr:to>
    <xdr:cxnSp macro="">
      <xdr:nvCxnSpPr>
        <xdr:cNvPr id="383" name="直線コネクタ 382"/>
        <xdr:cNvCxnSpPr/>
      </xdr:nvCxnSpPr>
      <xdr:spPr>
        <a:xfrm>
          <a:off x="14810740" y="6911975"/>
          <a:ext cx="7670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113665</xdr:rowOff>
    </xdr:from>
    <xdr:ext cx="755015" cy="249555"/>
    <xdr:sp macro="" textlink="">
      <xdr:nvSpPr>
        <xdr:cNvPr id="384" name="公債費負担の状況平均値テキスト"/>
        <xdr:cNvSpPr txBox="1"/>
      </xdr:nvSpPr>
      <xdr:spPr>
        <a:xfrm>
          <a:off x="15666720" y="6882765"/>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41</xdr:row>
      <xdr:rowOff>140335</xdr:rowOff>
    </xdr:from>
    <xdr:to>
      <xdr:col>81</xdr:col>
      <xdr:colOff>95250</xdr:colOff>
      <xdr:row>42</xdr:row>
      <xdr:rowOff>73025</xdr:rowOff>
    </xdr:to>
    <xdr:sp macro="" textlink="">
      <xdr:nvSpPr>
        <xdr:cNvPr id="385" name="フローチャート: 判断 384"/>
        <xdr:cNvSpPr/>
      </xdr:nvSpPr>
      <xdr:spPr>
        <a:xfrm>
          <a:off x="15533370" y="69094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41</xdr:row>
      <xdr:rowOff>142875</xdr:rowOff>
    </xdr:from>
    <xdr:to>
      <xdr:col>77</xdr:col>
      <xdr:colOff>44450</xdr:colOff>
      <xdr:row>41</xdr:row>
      <xdr:rowOff>142875</xdr:rowOff>
    </xdr:to>
    <xdr:cxnSp macro="">
      <xdr:nvCxnSpPr>
        <xdr:cNvPr id="386" name="直線コネクタ 385"/>
        <xdr:cNvCxnSpPr/>
      </xdr:nvCxnSpPr>
      <xdr:spPr>
        <a:xfrm>
          <a:off x="13999210" y="6911975"/>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41</xdr:row>
      <xdr:rowOff>140335</xdr:rowOff>
    </xdr:from>
    <xdr:to>
      <xdr:col>77</xdr:col>
      <xdr:colOff>95250</xdr:colOff>
      <xdr:row>42</xdr:row>
      <xdr:rowOff>73025</xdr:rowOff>
    </xdr:to>
    <xdr:sp macro="" textlink="">
      <xdr:nvSpPr>
        <xdr:cNvPr id="387" name="フローチャート: 判断 386"/>
        <xdr:cNvSpPr/>
      </xdr:nvSpPr>
      <xdr:spPr>
        <a:xfrm>
          <a:off x="14766290" y="69094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59055</xdr:rowOff>
    </xdr:from>
    <xdr:ext cx="729615" cy="242570"/>
    <xdr:sp macro="" textlink="">
      <xdr:nvSpPr>
        <xdr:cNvPr id="388" name="テキスト ボックス 387"/>
        <xdr:cNvSpPr txBox="1"/>
      </xdr:nvSpPr>
      <xdr:spPr>
        <a:xfrm>
          <a:off x="14465300" y="699325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142875</xdr:rowOff>
    </xdr:from>
    <xdr:to>
      <xdr:col>72</xdr:col>
      <xdr:colOff>191770</xdr:colOff>
      <xdr:row>42</xdr:row>
      <xdr:rowOff>32385</xdr:rowOff>
    </xdr:to>
    <xdr:cxnSp macro="">
      <xdr:nvCxnSpPr>
        <xdr:cNvPr id="389" name="直線コネクタ 388"/>
        <xdr:cNvCxnSpPr/>
      </xdr:nvCxnSpPr>
      <xdr:spPr>
        <a:xfrm flipV="1">
          <a:off x="13192760" y="6911975"/>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140335</xdr:rowOff>
    </xdr:from>
    <xdr:to>
      <xdr:col>73</xdr:col>
      <xdr:colOff>44450</xdr:colOff>
      <xdr:row>42</xdr:row>
      <xdr:rowOff>73025</xdr:rowOff>
    </xdr:to>
    <xdr:sp macro="" textlink="">
      <xdr:nvSpPr>
        <xdr:cNvPr id="390" name="フローチャート: 判断 389"/>
        <xdr:cNvSpPr/>
      </xdr:nvSpPr>
      <xdr:spPr>
        <a:xfrm>
          <a:off x="1395984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59055</xdr:rowOff>
    </xdr:from>
    <xdr:ext cx="755015" cy="242570"/>
    <xdr:sp macro="" textlink="">
      <xdr:nvSpPr>
        <xdr:cNvPr id="391" name="テキスト ボックス 390"/>
        <xdr:cNvSpPr txBox="1"/>
      </xdr:nvSpPr>
      <xdr:spPr>
        <a:xfrm>
          <a:off x="13647420" y="699325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32385</xdr:rowOff>
    </xdr:from>
    <xdr:to>
      <xdr:col>68</xdr:col>
      <xdr:colOff>152400</xdr:colOff>
      <xdr:row>42</xdr:row>
      <xdr:rowOff>78740</xdr:rowOff>
    </xdr:to>
    <xdr:cxnSp macro="">
      <xdr:nvCxnSpPr>
        <xdr:cNvPr id="392" name="直線コネクタ 391"/>
        <xdr:cNvCxnSpPr/>
      </xdr:nvCxnSpPr>
      <xdr:spPr>
        <a:xfrm flipV="1">
          <a:off x="12374880" y="6966585"/>
          <a:ext cx="817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163830</xdr:rowOff>
    </xdr:from>
    <xdr:to>
      <xdr:col>68</xdr:col>
      <xdr:colOff>191770</xdr:colOff>
      <xdr:row>42</xdr:row>
      <xdr:rowOff>96520</xdr:rowOff>
    </xdr:to>
    <xdr:sp macro="" textlink="">
      <xdr:nvSpPr>
        <xdr:cNvPr id="393" name="フローチャート: 判断 392"/>
        <xdr:cNvSpPr/>
      </xdr:nvSpPr>
      <xdr:spPr>
        <a:xfrm>
          <a:off x="13141960" y="69329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81915</xdr:rowOff>
    </xdr:from>
    <xdr:ext cx="755015" cy="249555"/>
    <xdr:sp macro="" textlink="">
      <xdr:nvSpPr>
        <xdr:cNvPr id="394" name="テキスト ボックス 393"/>
        <xdr:cNvSpPr txBox="1"/>
      </xdr:nvSpPr>
      <xdr:spPr>
        <a:xfrm>
          <a:off x="12847320" y="70161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37465</xdr:rowOff>
    </xdr:from>
    <xdr:to>
      <xdr:col>64</xdr:col>
      <xdr:colOff>152400</xdr:colOff>
      <xdr:row>42</xdr:row>
      <xdr:rowOff>135255</xdr:rowOff>
    </xdr:to>
    <xdr:sp macro="" textlink="">
      <xdr:nvSpPr>
        <xdr:cNvPr id="395" name="フローチャート: 判断 394"/>
        <xdr:cNvSpPr/>
      </xdr:nvSpPr>
      <xdr:spPr>
        <a:xfrm>
          <a:off x="12324080" y="6971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120650</xdr:rowOff>
    </xdr:from>
    <xdr:ext cx="755015" cy="241935"/>
    <xdr:sp macro="" textlink="">
      <xdr:nvSpPr>
        <xdr:cNvPr id="396" name="テキスト ボックス 395"/>
        <xdr:cNvSpPr txBox="1"/>
      </xdr:nvSpPr>
      <xdr:spPr>
        <a:xfrm>
          <a:off x="12029440" y="7054850"/>
          <a:ext cx="7550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5015" cy="242570"/>
    <xdr:sp macro="" textlink="">
      <xdr:nvSpPr>
        <xdr:cNvPr id="397" name="テキスト ボックス 396"/>
        <xdr:cNvSpPr txBox="1"/>
      </xdr:nvSpPr>
      <xdr:spPr>
        <a:xfrm>
          <a:off x="153797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5015" cy="242570"/>
    <xdr:sp macro="" textlink="">
      <xdr:nvSpPr>
        <xdr:cNvPr id="398" name="テキスト ボックス 397"/>
        <xdr:cNvSpPr txBox="1"/>
      </xdr:nvSpPr>
      <xdr:spPr>
        <a:xfrm>
          <a:off x="1461262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2570"/>
    <xdr:sp macro="" textlink="">
      <xdr:nvSpPr>
        <xdr:cNvPr id="399" name="テキスト ボックス 398"/>
        <xdr:cNvSpPr txBox="1"/>
      </xdr:nvSpPr>
      <xdr:spPr>
        <a:xfrm>
          <a:off x="13807440" y="78860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5015" cy="242570"/>
    <xdr:sp macro="" textlink="">
      <xdr:nvSpPr>
        <xdr:cNvPr id="400" name="テキスト ボックス 399"/>
        <xdr:cNvSpPr txBox="1"/>
      </xdr:nvSpPr>
      <xdr:spPr>
        <a:xfrm>
          <a:off x="1299464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5015" cy="242570"/>
    <xdr:sp macro="" textlink="">
      <xdr:nvSpPr>
        <xdr:cNvPr id="401" name="テキスト ボックス 400"/>
        <xdr:cNvSpPr txBox="1"/>
      </xdr:nvSpPr>
      <xdr:spPr>
        <a:xfrm>
          <a:off x="1217676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41</xdr:row>
      <xdr:rowOff>117475</xdr:rowOff>
    </xdr:from>
    <xdr:to>
      <xdr:col>81</xdr:col>
      <xdr:colOff>95250</xdr:colOff>
      <xdr:row>42</xdr:row>
      <xdr:rowOff>50165</xdr:rowOff>
    </xdr:to>
    <xdr:sp macro="" textlink="">
      <xdr:nvSpPr>
        <xdr:cNvPr id="402" name="楕円 401"/>
        <xdr:cNvSpPr/>
      </xdr:nvSpPr>
      <xdr:spPr>
        <a:xfrm>
          <a:off x="15533370" y="68865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133350</xdr:rowOff>
    </xdr:from>
    <xdr:ext cx="755015" cy="249555"/>
    <xdr:sp macro="" textlink="">
      <xdr:nvSpPr>
        <xdr:cNvPr id="403" name="公債費負担の状況該当値テキスト"/>
        <xdr:cNvSpPr txBox="1"/>
      </xdr:nvSpPr>
      <xdr:spPr>
        <a:xfrm>
          <a:off x="15666720" y="673735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41</xdr:row>
      <xdr:rowOff>93980</xdr:rowOff>
    </xdr:from>
    <xdr:to>
      <xdr:col>77</xdr:col>
      <xdr:colOff>95250</xdr:colOff>
      <xdr:row>42</xdr:row>
      <xdr:rowOff>27305</xdr:rowOff>
    </xdr:to>
    <xdr:sp macro="" textlink="">
      <xdr:nvSpPr>
        <xdr:cNvPr id="404" name="楕円 403"/>
        <xdr:cNvSpPr/>
      </xdr:nvSpPr>
      <xdr:spPr>
        <a:xfrm>
          <a:off x="14766290" y="68630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36830</xdr:rowOff>
    </xdr:from>
    <xdr:ext cx="729615" cy="249555"/>
    <xdr:sp macro="" textlink="">
      <xdr:nvSpPr>
        <xdr:cNvPr id="405" name="テキスト ボックス 404"/>
        <xdr:cNvSpPr txBox="1"/>
      </xdr:nvSpPr>
      <xdr:spPr>
        <a:xfrm>
          <a:off x="14465300" y="6640830"/>
          <a:ext cx="7296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93980</xdr:rowOff>
    </xdr:from>
    <xdr:to>
      <xdr:col>73</xdr:col>
      <xdr:colOff>44450</xdr:colOff>
      <xdr:row>42</xdr:row>
      <xdr:rowOff>27305</xdr:rowOff>
    </xdr:to>
    <xdr:sp macro="" textlink="">
      <xdr:nvSpPr>
        <xdr:cNvPr id="406" name="楕円 405"/>
        <xdr:cNvSpPr/>
      </xdr:nvSpPr>
      <xdr:spPr>
        <a:xfrm>
          <a:off x="13959840" y="686308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36830</xdr:rowOff>
    </xdr:from>
    <xdr:ext cx="755015" cy="249555"/>
    <xdr:sp macro="" textlink="">
      <xdr:nvSpPr>
        <xdr:cNvPr id="407" name="テキスト ボックス 406"/>
        <xdr:cNvSpPr txBox="1"/>
      </xdr:nvSpPr>
      <xdr:spPr>
        <a:xfrm>
          <a:off x="13647420" y="664083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149225</xdr:rowOff>
    </xdr:from>
    <xdr:to>
      <xdr:col>68</xdr:col>
      <xdr:colOff>191770</xdr:colOff>
      <xdr:row>42</xdr:row>
      <xdr:rowOff>81280</xdr:rowOff>
    </xdr:to>
    <xdr:sp macro="" textlink="">
      <xdr:nvSpPr>
        <xdr:cNvPr id="408" name="楕円 407"/>
        <xdr:cNvSpPr/>
      </xdr:nvSpPr>
      <xdr:spPr>
        <a:xfrm>
          <a:off x="13141960" y="691832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91440</xdr:rowOff>
    </xdr:from>
    <xdr:ext cx="755015" cy="242570"/>
    <xdr:sp macro="" textlink="">
      <xdr:nvSpPr>
        <xdr:cNvPr id="409" name="テキスト ボックス 408"/>
        <xdr:cNvSpPr txBox="1"/>
      </xdr:nvSpPr>
      <xdr:spPr>
        <a:xfrm>
          <a:off x="12847320" y="669544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29845</xdr:rowOff>
    </xdr:from>
    <xdr:to>
      <xdr:col>64</xdr:col>
      <xdr:colOff>152400</xdr:colOff>
      <xdr:row>42</xdr:row>
      <xdr:rowOff>127635</xdr:rowOff>
    </xdr:to>
    <xdr:sp macro="" textlink="">
      <xdr:nvSpPr>
        <xdr:cNvPr id="410" name="楕円 409"/>
        <xdr:cNvSpPr/>
      </xdr:nvSpPr>
      <xdr:spPr>
        <a:xfrm>
          <a:off x="12324080" y="6964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137795</xdr:rowOff>
    </xdr:from>
    <xdr:ext cx="755015" cy="249555"/>
    <xdr:sp macro="" textlink="">
      <xdr:nvSpPr>
        <xdr:cNvPr id="411" name="テキスト ボックス 410"/>
        <xdr:cNvSpPr txBox="1"/>
      </xdr:nvSpPr>
      <xdr:spPr>
        <a:xfrm>
          <a:off x="12029440" y="674179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1925" cy="291465"/>
    <xdr:sp macro="" textlink="">
      <xdr:nvSpPr>
        <xdr:cNvPr id="413" name="テキスト ボックス 412"/>
        <xdr:cNvSpPr txBox="1"/>
      </xdr:nvSpPr>
      <xdr:spPr>
        <a:xfrm>
          <a:off x="12602845" y="1510665"/>
          <a:ext cx="143192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前年度から11.1％上昇し、類似団体内平均及び全国平均を大幅に上回る結果となった。</a:t>
          </a:r>
        </a:p>
        <a:p>
          <a:r>
            <a:rPr kumimoji="1" lang="ja-JP" altLang="en-US" sz="1300">
              <a:latin typeface="ＭＳ Ｐゴシック"/>
              <a:ea typeface="ＭＳ Ｐゴシック"/>
            </a:rPr>
            <a:t>　今後においても、岩江こども園建設事業やアウトドア・アクティビティ拠点施設整備事業等の大規模事業により地方債残高の上昇が見込まれる。中期財政計画において、令和７年度末将来負担比率の目標指数60％としているため、超過することのないよう健全な指数を維持していくため事業の優先順位を定めることや新たな財源確保に努めるなど計画的な財政運営に努める。</a:t>
          </a:r>
        </a:p>
      </xdr:txBody>
    </xdr:sp>
    <xdr:clientData/>
  </xdr:twoCellAnchor>
  <xdr:oneCellAnchor>
    <xdr:from>
      <xdr:col>61</xdr:col>
      <xdr:colOff>6350</xdr:colOff>
      <xdr:row>10</xdr:row>
      <xdr:rowOff>60960</xdr:rowOff>
    </xdr:from>
    <xdr:ext cx="298450" cy="210185"/>
    <xdr:sp macro="" textlink="">
      <xdr:nvSpPr>
        <xdr:cNvPr id="425" name="テキスト ボックス 424"/>
        <xdr:cNvSpPr txBox="1"/>
      </xdr:nvSpPr>
      <xdr:spPr>
        <a:xfrm>
          <a:off x="11704320" y="1711960"/>
          <a:ext cx="29845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2570"/>
    <xdr:sp macro="" textlink="">
      <xdr:nvSpPr>
        <xdr:cNvPr id="427" name="テキスト ボックス 426"/>
        <xdr:cNvSpPr txBox="1"/>
      </xdr:nvSpPr>
      <xdr:spPr>
        <a:xfrm>
          <a:off x="11051540" y="40824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34925</xdr:rowOff>
    </xdr:from>
    <xdr:to>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62865</xdr:rowOff>
    </xdr:from>
    <xdr:ext cx="762000" cy="242570"/>
    <xdr:sp macro="" textlink="">
      <xdr:nvSpPr>
        <xdr:cNvPr id="429" name="テキスト ボックス 428"/>
        <xdr:cNvSpPr txBox="1"/>
      </xdr:nvSpPr>
      <xdr:spPr>
        <a:xfrm>
          <a:off x="11051540" y="36950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142240</xdr:rowOff>
    </xdr:from>
    <xdr:to>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85725</xdr:rowOff>
    </xdr:from>
    <xdr:to>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62000" cy="242570"/>
    <xdr:sp macro="" textlink="">
      <xdr:nvSpPr>
        <xdr:cNvPr id="435" name="テキスト ボックス 434"/>
        <xdr:cNvSpPr txBox="1"/>
      </xdr:nvSpPr>
      <xdr:spPr>
        <a:xfrm>
          <a:off x="11051540" y="25336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136525</xdr:rowOff>
    </xdr:from>
    <xdr:to>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136525</xdr:rowOff>
    </xdr:from>
    <xdr:to>
      <xdr:col>81</xdr:col>
      <xdr:colOff>44450</xdr:colOff>
      <xdr:row>22</xdr:row>
      <xdr:rowOff>56515</xdr:rowOff>
    </xdr:to>
    <xdr:cxnSp macro="">
      <xdr:nvCxnSpPr>
        <xdr:cNvPr id="440" name="直線コネクタ 439"/>
        <xdr:cNvCxnSpPr/>
      </xdr:nvCxnSpPr>
      <xdr:spPr>
        <a:xfrm flipV="1">
          <a:off x="15577820" y="2282825"/>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29210</xdr:rowOff>
    </xdr:from>
    <xdr:ext cx="755015" cy="242570"/>
    <xdr:sp macro="" textlink="">
      <xdr:nvSpPr>
        <xdr:cNvPr id="441" name="将来負担の状況最小値テキスト"/>
        <xdr:cNvSpPr txBox="1"/>
      </xdr:nvSpPr>
      <xdr:spPr>
        <a:xfrm>
          <a:off x="15666720" y="366141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56515</xdr:rowOff>
    </xdr:from>
    <xdr:to>
      <xdr:col>81</xdr:col>
      <xdr:colOff>133350</xdr:colOff>
      <xdr:row>22</xdr:row>
      <xdr:rowOff>56515</xdr:rowOff>
    </xdr:to>
    <xdr:cxnSp macro="">
      <xdr:nvCxnSpPr>
        <xdr:cNvPr id="442" name="直線コネクタ 441"/>
        <xdr:cNvCxnSpPr/>
      </xdr:nvCxnSpPr>
      <xdr:spPr>
        <a:xfrm>
          <a:off x="15506700" y="36887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55015" cy="249555"/>
    <xdr:sp macro="" textlink="">
      <xdr:nvSpPr>
        <xdr:cNvPr id="443" name="将来負担の状況最大値テキスト"/>
        <xdr:cNvSpPr txBox="1"/>
      </xdr:nvSpPr>
      <xdr:spPr>
        <a:xfrm>
          <a:off x="15666720" y="19869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136525</xdr:rowOff>
    </xdr:from>
    <xdr:to>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61595</xdr:rowOff>
    </xdr:from>
    <xdr:to>
      <xdr:col>81</xdr:col>
      <xdr:colOff>44450</xdr:colOff>
      <xdr:row>16</xdr:row>
      <xdr:rowOff>111760</xdr:rowOff>
    </xdr:to>
    <xdr:cxnSp macro="">
      <xdr:nvCxnSpPr>
        <xdr:cNvPr id="445" name="直線コネクタ 444"/>
        <xdr:cNvCxnSpPr/>
      </xdr:nvCxnSpPr>
      <xdr:spPr>
        <a:xfrm>
          <a:off x="14810740" y="2538095"/>
          <a:ext cx="76708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116205</xdr:rowOff>
    </xdr:from>
    <xdr:ext cx="755015" cy="242570"/>
    <xdr:sp macro="" textlink="">
      <xdr:nvSpPr>
        <xdr:cNvPr id="446" name="将来負担の状況平均値テキスト"/>
        <xdr:cNvSpPr txBox="1"/>
      </xdr:nvSpPr>
      <xdr:spPr>
        <a:xfrm>
          <a:off x="15666720" y="2097405"/>
          <a:ext cx="7550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87630</xdr:rowOff>
    </xdr:from>
    <xdr:to>
      <xdr:col>81</xdr:col>
      <xdr:colOff>95250</xdr:colOff>
      <xdr:row>14</xdr:row>
      <xdr:rowOff>20320</xdr:rowOff>
    </xdr:to>
    <xdr:sp macro="" textlink="">
      <xdr:nvSpPr>
        <xdr:cNvPr id="447" name="フローチャート: 判断 446"/>
        <xdr:cNvSpPr/>
      </xdr:nvSpPr>
      <xdr:spPr>
        <a:xfrm>
          <a:off x="1553337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15</xdr:row>
      <xdr:rowOff>7620</xdr:rowOff>
    </xdr:from>
    <xdr:to>
      <xdr:col>77</xdr:col>
      <xdr:colOff>44450</xdr:colOff>
      <xdr:row>15</xdr:row>
      <xdr:rowOff>61595</xdr:rowOff>
    </xdr:to>
    <xdr:cxnSp macro="">
      <xdr:nvCxnSpPr>
        <xdr:cNvPr id="448" name="直線コネクタ 447"/>
        <xdr:cNvCxnSpPr/>
      </xdr:nvCxnSpPr>
      <xdr:spPr>
        <a:xfrm>
          <a:off x="13999210" y="2484120"/>
          <a:ext cx="81153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13</xdr:row>
      <xdr:rowOff>87630</xdr:rowOff>
    </xdr:from>
    <xdr:to>
      <xdr:col>77</xdr:col>
      <xdr:colOff>95250</xdr:colOff>
      <xdr:row>14</xdr:row>
      <xdr:rowOff>20320</xdr:rowOff>
    </xdr:to>
    <xdr:sp macro="" textlink="">
      <xdr:nvSpPr>
        <xdr:cNvPr id="449" name="フローチャート: 判断 448"/>
        <xdr:cNvSpPr/>
      </xdr:nvSpPr>
      <xdr:spPr>
        <a:xfrm>
          <a:off x="1476629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29845</xdr:rowOff>
    </xdr:from>
    <xdr:ext cx="729615" cy="242570"/>
    <xdr:sp macro="" textlink="">
      <xdr:nvSpPr>
        <xdr:cNvPr id="450" name="テキスト ボックス 449"/>
        <xdr:cNvSpPr txBox="1"/>
      </xdr:nvSpPr>
      <xdr:spPr>
        <a:xfrm>
          <a:off x="14465300" y="201104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7620</xdr:rowOff>
    </xdr:from>
    <xdr:to>
      <xdr:col>72</xdr:col>
      <xdr:colOff>191770</xdr:colOff>
      <xdr:row>15</xdr:row>
      <xdr:rowOff>145415</xdr:rowOff>
    </xdr:to>
    <xdr:cxnSp macro="">
      <xdr:nvCxnSpPr>
        <xdr:cNvPr id="451" name="直線コネクタ 450"/>
        <xdr:cNvCxnSpPr/>
      </xdr:nvCxnSpPr>
      <xdr:spPr>
        <a:xfrm flipV="1">
          <a:off x="13192760" y="2484120"/>
          <a:ext cx="8064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87630</xdr:rowOff>
    </xdr:from>
    <xdr:to>
      <xdr:col>73</xdr:col>
      <xdr:colOff>44450</xdr:colOff>
      <xdr:row>14</xdr:row>
      <xdr:rowOff>20320</xdr:rowOff>
    </xdr:to>
    <xdr:sp macro="" textlink="">
      <xdr:nvSpPr>
        <xdr:cNvPr id="452" name="フローチャート: 判断 451"/>
        <xdr:cNvSpPr/>
      </xdr:nvSpPr>
      <xdr:spPr>
        <a:xfrm>
          <a:off x="13959840" y="2233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29845</xdr:rowOff>
    </xdr:from>
    <xdr:ext cx="755015" cy="242570"/>
    <xdr:sp macro="" textlink="">
      <xdr:nvSpPr>
        <xdr:cNvPr id="453" name="テキスト ボックス 452"/>
        <xdr:cNvSpPr txBox="1"/>
      </xdr:nvSpPr>
      <xdr:spPr>
        <a:xfrm>
          <a:off x="13647420" y="201104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145415</xdr:rowOff>
    </xdr:from>
    <xdr:to>
      <xdr:col>68</xdr:col>
      <xdr:colOff>152400</xdr:colOff>
      <xdr:row>16</xdr:row>
      <xdr:rowOff>63500</xdr:rowOff>
    </xdr:to>
    <xdr:cxnSp macro="">
      <xdr:nvCxnSpPr>
        <xdr:cNvPr id="454" name="直線コネクタ 453"/>
        <xdr:cNvCxnSpPr/>
      </xdr:nvCxnSpPr>
      <xdr:spPr>
        <a:xfrm flipV="1">
          <a:off x="12374880" y="2621915"/>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17145</xdr:rowOff>
    </xdr:from>
    <xdr:to>
      <xdr:col>68</xdr:col>
      <xdr:colOff>191770</xdr:colOff>
      <xdr:row>15</xdr:row>
      <xdr:rowOff>114935</xdr:rowOff>
    </xdr:to>
    <xdr:sp macro="" textlink="">
      <xdr:nvSpPr>
        <xdr:cNvPr id="455" name="フローチャート: 判断 454"/>
        <xdr:cNvSpPr/>
      </xdr:nvSpPr>
      <xdr:spPr>
        <a:xfrm>
          <a:off x="13141960" y="24936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125095</xdr:rowOff>
    </xdr:from>
    <xdr:ext cx="755015" cy="242570"/>
    <xdr:sp macro="" textlink="">
      <xdr:nvSpPr>
        <xdr:cNvPr id="456" name="テキスト ボックス 455"/>
        <xdr:cNvSpPr txBox="1"/>
      </xdr:nvSpPr>
      <xdr:spPr>
        <a:xfrm>
          <a:off x="12847320" y="227139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112395</xdr:rowOff>
    </xdr:from>
    <xdr:to>
      <xdr:col>64</xdr:col>
      <xdr:colOff>152400</xdr:colOff>
      <xdr:row>18</xdr:row>
      <xdr:rowOff>45085</xdr:rowOff>
    </xdr:to>
    <xdr:sp macro="" textlink="">
      <xdr:nvSpPr>
        <xdr:cNvPr id="457" name="フローチャート: 判断 456"/>
        <xdr:cNvSpPr/>
      </xdr:nvSpPr>
      <xdr:spPr>
        <a:xfrm>
          <a:off x="12324080" y="2919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30480</xdr:rowOff>
    </xdr:from>
    <xdr:ext cx="755015" cy="242570"/>
    <xdr:sp macro="" textlink="">
      <xdr:nvSpPr>
        <xdr:cNvPr id="458" name="テキスト ボックス 457"/>
        <xdr:cNvSpPr txBox="1"/>
      </xdr:nvSpPr>
      <xdr:spPr>
        <a:xfrm>
          <a:off x="12029440" y="300228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5015" cy="242570"/>
    <xdr:sp macro="" textlink="">
      <xdr:nvSpPr>
        <xdr:cNvPr id="459" name="テキスト ボックス 458"/>
        <xdr:cNvSpPr txBox="1"/>
      </xdr:nvSpPr>
      <xdr:spPr>
        <a:xfrm>
          <a:off x="1537970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5015" cy="242570"/>
    <xdr:sp macro="" textlink="">
      <xdr:nvSpPr>
        <xdr:cNvPr id="460" name="テキスト ボックス 459"/>
        <xdr:cNvSpPr txBox="1"/>
      </xdr:nvSpPr>
      <xdr:spPr>
        <a:xfrm>
          <a:off x="1461262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2570"/>
    <xdr:sp macro="" textlink="">
      <xdr:nvSpPr>
        <xdr:cNvPr id="461" name="テキスト ボックス 460"/>
        <xdr:cNvSpPr txBox="1"/>
      </xdr:nvSpPr>
      <xdr:spPr>
        <a:xfrm>
          <a:off x="13807440" y="42170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5015" cy="242570"/>
    <xdr:sp macro="" textlink="">
      <xdr:nvSpPr>
        <xdr:cNvPr id="462" name="テキスト ボックス 461"/>
        <xdr:cNvSpPr txBox="1"/>
      </xdr:nvSpPr>
      <xdr:spPr>
        <a:xfrm>
          <a:off x="1299464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5015" cy="242570"/>
    <xdr:sp macro="" textlink="">
      <xdr:nvSpPr>
        <xdr:cNvPr id="463" name="テキスト ボックス 462"/>
        <xdr:cNvSpPr txBox="1"/>
      </xdr:nvSpPr>
      <xdr:spPr>
        <a:xfrm>
          <a:off x="1217676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16</xdr:row>
      <xdr:rowOff>62865</xdr:rowOff>
    </xdr:from>
    <xdr:to>
      <xdr:col>81</xdr:col>
      <xdr:colOff>95250</xdr:colOff>
      <xdr:row>16</xdr:row>
      <xdr:rowOff>160655</xdr:rowOff>
    </xdr:to>
    <xdr:sp macro="" textlink="">
      <xdr:nvSpPr>
        <xdr:cNvPr id="464" name="楕円 463"/>
        <xdr:cNvSpPr/>
      </xdr:nvSpPr>
      <xdr:spPr>
        <a:xfrm>
          <a:off x="15533370" y="27044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36195</xdr:rowOff>
    </xdr:from>
    <xdr:ext cx="755015" cy="249555"/>
    <xdr:sp macro="" textlink="">
      <xdr:nvSpPr>
        <xdr:cNvPr id="465" name="将来負担の状況該当値テキスト"/>
        <xdr:cNvSpPr txBox="1"/>
      </xdr:nvSpPr>
      <xdr:spPr>
        <a:xfrm>
          <a:off x="15666720" y="267779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15</xdr:row>
      <xdr:rowOff>12700</xdr:rowOff>
    </xdr:from>
    <xdr:to>
      <xdr:col>77</xdr:col>
      <xdr:colOff>95250</xdr:colOff>
      <xdr:row>15</xdr:row>
      <xdr:rowOff>110490</xdr:rowOff>
    </xdr:to>
    <xdr:sp macro="" textlink="">
      <xdr:nvSpPr>
        <xdr:cNvPr id="466" name="楕円 465"/>
        <xdr:cNvSpPr/>
      </xdr:nvSpPr>
      <xdr:spPr>
        <a:xfrm>
          <a:off x="14766290" y="24892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95885</xdr:rowOff>
    </xdr:from>
    <xdr:ext cx="729615" cy="242570"/>
    <xdr:sp macro="" textlink="">
      <xdr:nvSpPr>
        <xdr:cNvPr id="467" name="テキスト ボックス 466"/>
        <xdr:cNvSpPr txBox="1"/>
      </xdr:nvSpPr>
      <xdr:spPr>
        <a:xfrm>
          <a:off x="14465300" y="257238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124460</xdr:rowOff>
    </xdr:from>
    <xdr:to>
      <xdr:col>73</xdr:col>
      <xdr:colOff>44450</xdr:colOff>
      <xdr:row>15</xdr:row>
      <xdr:rowOff>57150</xdr:rowOff>
    </xdr:to>
    <xdr:sp macro="" textlink="">
      <xdr:nvSpPr>
        <xdr:cNvPr id="468" name="楕円 467"/>
        <xdr:cNvSpPr/>
      </xdr:nvSpPr>
      <xdr:spPr>
        <a:xfrm>
          <a:off x="13959840" y="24358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41910</xdr:rowOff>
    </xdr:from>
    <xdr:ext cx="755015" cy="249555"/>
    <xdr:sp macro="" textlink="">
      <xdr:nvSpPr>
        <xdr:cNvPr id="469" name="テキスト ボックス 468"/>
        <xdr:cNvSpPr txBox="1"/>
      </xdr:nvSpPr>
      <xdr:spPr>
        <a:xfrm>
          <a:off x="13647420" y="251841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96520</xdr:rowOff>
    </xdr:from>
    <xdr:to>
      <xdr:col>68</xdr:col>
      <xdr:colOff>191770</xdr:colOff>
      <xdr:row>16</xdr:row>
      <xdr:rowOff>29210</xdr:rowOff>
    </xdr:to>
    <xdr:sp macro="" textlink="">
      <xdr:nvSpPr>
        <xdr:cNvPr id="470" name="楕円 469"/>
        <xdr:cNvSpPr/>
      </xdr:nvSpPr>
      <xdr:spPr>
        <a:xfrm>
          <a:off x="13141960" y="25730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14605</xdr:rowOff>
    </xdr:from>
    <xdr:ext cx="755015" cy="249555"/>
    <xdr:sp macro="" textlink="">
      <xdr:nvSpPr>
        <xdr:cNvPr id="471" name="テキスト ボックス 470"/>
        <xdr:cNvSpPr txBox="1"/>
      </xdr:nvSpPr>
      <xdr:spPr>
        <a:xfrm>
          <a:off x="12847320" y="26562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14605</xdr:rowOff>
    </xdr:from>
    <xdr:to>
      <xdr:col>64</xdr:col>
      <xdr:colOff>152400</xdr:colOff>
      <xdr:row>16</xdr:row>
      <xdr:rowOff>112395</xdr:rowOff>
    </xdr:to>
    <xdr:sp macro="" textlink="">
      <xdr:nvSpPr>
        <xdr:cNvPr id="472" name="楕円 471"/>
        <xdr:cNvSpPr/>
      </xdr:nvSpPr>
      <xdr:spPr>
        <a:xfrm>
          <a:off x="12324080" y="265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122555</xdr:rowOff>
    </xdr:from>
    <xdr:ext cx="755015" cy="242570"/>
    <xdr:sp macro="" textlink="">
      <xdr:nvSpPr>
        <xdr:cNvPr id="473" name="テキスト ボックス 472"/>
        <xdr:cNvSpPr txBox="1"/>
      </xdr:nvSpPr>
      <xdr:spPr>
        <a:xfrm>
          <a:off x="12029440" y="243395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16,312
16,240
72.76
10,614,177
10,337,972
151,388
5,118,832
8,551,806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24.3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2095"/>
    <xdr:sp macro="" textlink="">
      <xdr:nvSpPr>
        <xdr:cNvPr id="30" name="テキスト ボックス 29"/>
        <xdr:cNvSpPr txBox="1"/>
      </xdr:nvSpPr>
      <xdr:spPr>
        <a:xfrm>
          <a:off x="647065" y="3492500"/>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2095"/>
    <xdr:sp macro="" textlink="">
      <xdr:nvSpPr>
        <xdr:cNvPr id="31" name="テキスト ボックス 30"/>
        <xdr:cNvSpPr txBox="1"/>
      </xdr:nvSpPr>
      <xdr:spPr>
        <a:xfrm>
          <a:off x="647065" y="37465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前年度から1.8％上昇し、類似団体内平均、全国平均及び福島県平均を上回り、２年連続で上昇することとなった。</a:t>
          </a:r>
        </a:p>
        <a:p>
          <a:r>
            <a:rPr kumimoji="1" lang="ja-JP" altLang="en-US" sz="1300">
              <a:latin typeface="ＭＳ Ｐゴシック"/>
              <a:ea typeface="ＭＳ Ｐゴシック"/>
            </a:rPr>
            <a:t>　主な要因としては、福島県人事委員勧告に伴う給料改定により上昇した。</a:t>
          </a:r>
        </a:p>
        <a:p>
          <a:r>
            <a:rPr kumimoji="1" lang="ja-JP" altLang="en-US" sz="1300">
              <a:latin typeface="ＭＳ Ｐゴシック"/>
              <a:ea typeface="ＭＳ Ｐゴシック"/>
            </a:rPr>
            <a:t>　今後においても、福島県人事委員勧告に基づき、給料改定を行っていくが、定員管理適正化計画をもとに事務事業の見直しや適正な職員配置等を図り、行政サービスの質を維持しながら人件費削減に努める。</a:t>
          </a: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2095"/>
    <xdr:sp macro="" textlink="">
      <xdr:nvSpPr>
        <xdr:cNvPr id="47" name="テキスト ボックス 46"/>
        <xdr:cNvSpPr txBox="1"/>
      </xdr:nvSpPr>
      <xdr:spPr>
        <a:xfrm>
          <a:off x="236855" y="7414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8000" cy="252095"/>
    <xdr:sp macro="" textlink="">
      <xdr:nvSpPr>
        <xdr:cNvPr id="49" name="テキスト ボックス 48"/>
        <xdr:cNvSpPr txBox="1"/>
      </xdr:nvSpPr>
      <xdr:spPr>
        <a:xfrm>
          <a:off x="236855" y="69570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8000" cy="252095"/>
    <xdr:sp macro="" textlink="">
      <xdr:nvSpPr>
        <xdr:cNvPr id="51" name="テキスト ボックス 50"/>
        <xdr:cNvSpPr txBox="1"/>
      </xdr:nvSpPr>
      <xdr:spPr>
        <a:xfrm>
          <a:off x="236855" y="64998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8000" cy="252095"/>
    <xdr:sp macro="" textlink="">
      <xdr:nvSpPr>
        <xdr:cNvPr id="53" name="テキスト ボックス 52"/>
        <xdr:cNvSpPr txBox="1"/>
      </xdr:nvSpPr>
      <xdr:spPr>
        <a:xfrm>
          <a:off x="236855" y="60426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8000" cy="252095"/>
    <xdr:sp macro="" textlink="">
      <xdr:nvSpPr>
        <xdr:cNvPr id="55" name="テキスト ボックス 54"/>
        <xdr:cNvSpPr txBox="1"/>
      </xdr:nvSpPr>
      <xdr:spPr>
        <a:xfrm>
          <a:off x="236855" y="55854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2095"/>
    <xdr:sp macro="" textlink="">
      <xdr:nvSpPr>
        <xdr:cNvPr id="57" name="テキスト ボックス 56"/>
        <xdr:cNvSpPr txBox="1"/>
      </xdr:nvSpPr>
      <xdr:spPr>
        <a:xfrm>
          <a:off x="236855" y="5128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145415</xdr:rowOff>
    </xdr:from>
    <xdr:to>
      <xdr:col>24</xdr:col>
      <xdr:colOff>25400</xdr:colOff>
      <xdr:row>41</xdr:row>
      <xdr:rowOff>19685</xdr:rowOff>
    </xdr:to>
    <xdr:cxnSp macro="">
      <xdr:nvCxnSpPr>
        <xdr:cNvPr id="59" name="直線コネクタ 58"/>
        <xdr:cNvCxnSpPr/>
      </xdr:nvCxnSpPr>
      <xdr:spPr>
        <a:xfrm flipV="1">
          <a:off x="441452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55015" cy="259080"/>
    <xdr:sp macro="" textlink="">
      <xdr:nvSpPr>
        <xdr:cNvPr id="60" name="人件費最小値テキスト"/>
        <xdr:cNvSpPr txBox="1"/>
      </xdr:nvSpPr>
      <xdr:spPr>
        <a:xfrm>
          <a:off x="4503420" y="702119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xdr:cNvCxnSpPr/>
      </xdr:nvCxnSpPr>
      <xdr:spPr>
        <a:xfrm>
          <a:off x="4342765" y="7049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60325</xdr:rowOff>
    </xdr:from>
    <xdr:ext cx="755015" cy="259080"/>
    <xdr:sp macro="" textlink="">
      <xdr:nvSpPr>
        <xdr:cNvPr id="62" name="人件費最大値テキスト"/>
        <xdr:cNvSpPr txBox="1"/>
      </xdr:nvSpPr>
      <xdr:spPr>
        <a:xfrm>
          <a:off x="4503420" y="57181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145415</xdr:rowOff>
    </xdr:from>
    <xdr:to>
      <xdr:col>24</xdr:col>
      <xdr:colOff>114300</xdr:colOff>
      <xdr:row>34</xdr:row>
      <xdr:rowOff>145415</xdr:rowOff>
    </xdr:to>
    <xdr:cxnSp macro="">
      <xdr:nvCxnSpPr>
        <xdr:cNvPr id="63" name="直線コネクタ 62"/>
        <xdr:cNvCxnSpPr/>
      </xdr:nvCxnSpPr>
      <xdr:spPr>
        <a:xfrm>
          <a:off x="4342765" y="5974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37</xdr:row>
      <xdr:rowOff>46990</xdr:rowOff>
    </xdr:from>
    <xdr:to>
      <xdr:col>24</xdr:col>
      <xdr:colOff>25400</xdr:colOff>
      <xdr:row>37</xdr:row>
      <xdr:rowOff>129540</xdr:rowOff>
    </xdr:to>
    <xdr:cxnSp macro="">
      <xdr:nvCxnSpPr>
        <xdr:cNvPr id="64" name="直線コネクタ 63"/>
        <xdr:cNvCxnSpPr/>
      </xdr:nvCxnSpPr>
      <xdr:spPr>
        <a:xfrm>
          <a:off x="3657600" y="6390640"/>
          <a:ext cx="7569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55015" cy="252095"/>
    <xdr:sp macro="" textlink="">
      <xdr:nvSpPr>
        <xdr:cNvPr id="65" name="人件費平均値テキスト"/>
        <xdr:cNvSpPr txBox="1"/>
      </xdr:nvSpPr>
      <xdr:spPr>
        <a:xfrm>
          <a:off x="4503420" y="614426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126365</xdr:rowOff>
    </xdr:from>
    <xdr:to>
      <xdr:col>24</xdr:col>
      <xdr:colOff>76200</xdr:colOff>
      <xdr:row>37</xdr:row>
      <xdr:rowOff>56515</xdr:rowOff>
    </xdr:to>
    <xdr:sp macro="" textlink="">
      <xdr:nvSpPr>
        <xdr:cNvPr id="66" name="フローチャート: 判断 65"/>
        <xdr:cNvSpPr/>
      </xdr:nvSpPr>
      <xdr:spPr>
        <a:xfrm>
          <a:off x="4380865" y="62985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99695</xdr:rowOff>
    </xdr:from>
    <xdr:to>
      <xdr:col>19</xdr:col>
      <xdr:colOff>182880</xdr:colOff>
      <xdr:row>37</xdr:row>
      <xdr:rowOff>46990</xdr:rowOff>
    </xdr:to>
    <xdr:cxnSp macro="">
      <xdr:nvCxnSpPr>
        <xdr:cNvPr id="67" name="直線コネクタ 66"/>
        <xdr:cNvCxnSpPr/>
      </xdr:nvCxnSpPr>
      <xdr:spPr>
        <a:xfrm>
          <a:off x="2841625" y="6271895"/>
          <a:ext cx="81597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xdr:cNvSpPr/>
      </xdr:nvSpPr>
      <xdr:spPr>
        <a:xfrm>
          <a:off x="3611245" y="6289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36600" cy="259080"/>
    <xdr:sp macro="" textlink="">
      <xdr:nvSpPr>
        <xdr:cNvPr id="69" name="テキスト ボックス 68"/>
        <xdr:cNvSpPr txBox="1"/>
      </xdr:nvSpPr>
      <xdr:spPr>
        <a:xfrm>
          <a:off x="3298190" y="6058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99695</xdr:rowOff>
    </xdr:from>
    <xdr:to>
      <xdr:col>15</xdr:col>
      <xdr:colOff>98425</xdr:colOff>
      <xdr:row>36</xdr:row>
      <xdr:rowOff>149860</xdr:rowOff>
    </xdr:to>
    <xdr:cxnSp macro="">
      <xdr:nvCxnSpPr>
        <xdr:cNvPr id="70" name="直線コネクタ 69"/>
        <xdr:cNvCxnSpPr/>
      </xdr:nvCxnSpPr>
      <xdr:spPr>
        <a:xfrm flipV="1">
          <a:off x="2021205" y="6271895"/>
          <a:ext cx="8204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62230</xdr:rowOff>
    </xdr:from>
    <xdr:to>
      <xdr:col>15</xdr:col>
      <xdr:colOff>149225</xdr:colOff>
      <xdr:row>36</xdr:row>
      <xdr:rowOff>163830</xdr:rowOff>
    </xdr:to>
    <xdr:sp macro="" textlink="">
      <xdr:nvSpPr>
        <xdr:cNvPr id="71" name="フローチャート: 判断 70"/>
        <xdr:cNvSpPr/>
      </xdr:nvSpPr>
      <xdr:spPr>
        <a:xfrm>
          <a:off x="2790825"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148590</xdr:rowOff>
    </xdr:from>
    <xdr:ext cx="755015" cy="259080"/>
    <xdr:sp macro="" textlink="">
      <xdr:nvSpPr>
        <xdr:cNvPr id="72" name="テキスト ボックス 71"/>
        <xdr:cNvSpPr txBox="1"/>
      </xdr:nvSpPr>
      <xdr:spPr>
        <a:xfrm>
          <a:off x="2494915" y="63207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149860</xdr:rowOff>
    </xdr:from>
    <xdr:to>
      <xdr:col>11</xdr:col>
      <xdr:colOff>9525</xdr:colOff>
      <xdr:row>36</xdr:row>
      <xdr:rowOff>158750</xdr:rowOff>
    </xdr:to>
    <xdr:cxnSp macro="">
      <xdr:nvCxnSpPr>
        <xdr:cNvPr id="73" name="直線コネクタ 72"/>
        <xdr:cNvCxnSpPr/>
      </xdr:nvCxnSpPr>
      <xdr:spPr>
        <a:xfrm flipV="1">
          <a:off x="1217930" y="632206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xdr:cNvSpPr/>
      </xdr:nvSpPr>
      <xdr:spPr>
        <a:xfrm>
          <a:off x="1987550" y="6280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2000" cy="259080"/>
    <xdr:sp macro="" textlink="">
      <xdr:nvSpPr>
        <xdr:cNvPr id="75" name="テキスト ボックス 74"/>
        <xdr:cNvSpPr txBox="1"/>
      </xdr:nvSpPr>
      <xdr:spPr>
        <a:xfrm>
          <a:off x="1674495"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xdr:cNvSpPr/>
      </xdr:nvSpPr>
      <xdr:spPr>
        <a:xfrm>
          <a:off x="116713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12065</xdr:rowOff>
    </xdr:from>
    <xdr:ext cx="755015" cy="259080"/>
    <xdr:sp macro="" textlink="">
      <xdr:nvSpPr>
        <xdr:cNvPr id="77" name="テキスト ボックス 76"/>
        <xdr:cNvSpPr txBox="1"/>
      </xdr:nvSpPr>
      <xdr:spPr>
        <a:xfrm>
          <a:off x="871220" y="60128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015" cy="259080"/>
    <xdr:sp macro="" textlink="">
      <xdr:nvSpPr>
        <xdr:cNvPr id="78" name="テキスト ボックス 77"/>
        <xdr:cNvSpPr txBox="1"/>
      </xdr:nvSpPr>
      <xdr:spPr>
        <a:xfrm>
          <a:off x="421576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015" cy="259080"/>
    <xdr:sp macro="" textlink="">
      <xdr:nvSpPr>
        <xdr:cNvPr id="79" name="テキスト ボックス 78"/>
        <xdr:cNvSpPr txBox="1"/>
      </xdr:nvSpPr>
      <xdr:spPr>
        <a:xfrm>
          <a:off x="346329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015" cy="259080"/>
    <xdr:sp macro="" textlink="">
      <xdr:nvSpPr>
        <xdr:cNvPr id="82" name="テキスト ボックス 81"/>
        <xdr:cNvSpPr txBox="1"/>
      </xdr:nvSpPr>
      <xdr:spPr>
        <a:xfrm>
          <a:off x="101917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78740</xdr:rowOff>
    </xdr:from>
    <xdr:to>
      <xdr:col>24</xdr:col>
      <xdr:colOff>76200</xdr:colOff>
      <xdr:row>38</xdr:row>
      <xdr:rowOff>8890</xdr:rowOff>
    </xdr:to>
    <xdr:sp macro="" textlink="">
      <xdr:nvSpPr>
        <xdr:cNvPr id="83" name="楕円 82"/>
        <xdr:cNvSpPr/>
      </xdr:nvSpPr>
      <xdr:spPr>
        <a:xfrm>
          <a:off x="4380865" y="64223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50800</xdr:rowOff>
    </xdr:from>
    <xdr:ext cx="755015" cy="259080"/>
    <xdr:sp macro="" textlink="">
      <xdr:nvSpPr>
        <xdr:cNvPr id="84" name="人件費該当値テキスト"/>
        <xdr:cNvSpPr txBox="1"/>
      </xdr:nvSpPr>
      <xdr:spPr>
        <a:xfrm>
          <a:off x="4503420" y="63944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611245" y="6339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36600" cy="259080"/>
    <xdr:sp macro="" textlink="">
      <xdr:nvSpPr>
        <xdr:cNvPr id="86" name="テキスト ボックス 85"/>
        <xdr:cNvSpPr txBox="1"/>
      </xdr:nvSpPr>
      <xdr:spPr>
        <a:xfrm>
          <a:off x="3298190" y="642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48895</xdr:rowOff>
    </xdr:from>
    <xdr:to>
      <xdr:col>15</xdr:col>
      <xdr:colOff>149225</xdr:colOff>
      <xdr:row>36</xdr:row>
      <xdr:rowOff>150495</xdr:rowOff>
    </xdr:to>
    <xdr:sp macro="" textlink="">
      <xdr:nvSpPr>
        <xdr:cNvPr id="87" name="楕円 86"/>
        <xdr:cNvSpPr/>
      </xdr:nvSpPr>
      <xdr:spPr>
        <a:xfrm>
          <a:off x="2790825"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160655</xdr:rowOff>
    </xdr:from>
    <xdr:ext cx="755015" cy="259080"/>
    <xdr:sp macro="" textlink="">
      <xdr:nvSpPr>
        <xdr:cNvPr id="88" name="テキスト ボックス 87"/>
        <xdr:cNvSpPr txBox="1"/>
      </xdr:nvSpPr>
      <xdr:spPr>
        <a:xfrm>
          <a:off x="2494915" y="59899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1987550" y="6271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62000" cy="259080"/>
    <xdr:sp macro="" textlink="">
      <xdr:nvSpPr>
        <xdr:cNvPr id="90" name="テキスト ボックス 89"/>
        <xdr:cNvSpPr txBox="1"/>
      </xdr:nvSpPr>
      <xdr:spPr>
        <a:xfrm>
          <a:off x="1674495"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91" name="楕円 90"/>
        <xdr:cNvSpPr/>
      </xdr:nvSpPr>
      <xdr:spPr>
        <a:xfrm>
          <a:off x="116713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22860</xdr:rowOff>
    </xdr:from>
    <xdr:ext cx="755015" cy="259080"/>
    <xdr:sp macro="" textlink="">
      <xdr:nvSpPr>
        <xdr:cNvPr id="92" name="テキスト ボックス 91"/>
        <xdr:cNvSpPr txBox="1"/>
      </xdr:nvSpPr>
      <xdr:spPr>
        <a:xfrm>
          <a:off x="871220" y="6366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前年度から1.3％上昇し、類似団体内平均、全国平均及び福島県平均を大幅に上回り、２年連続で上昇することとなった。</a:t>
          </a:r>
          <a:r>
            <a:rPr kumimoji="1" lang="ja-JP" altLang="en-US" sz="1300">
              <a:solidFill>
                <a:sysClr val="windowText" lastClr="000000"/>
              </a:solidFill>
              <a:latin typeface="ＭＳ Ｐゴシック"/>
              <a:ea typeface="ＭＳ Ｐゴシック"/>
            </a:rPr>
            <a:t>特に、類似団体内の順位は最下位となっている。</a:t>
          </a:r>
        </a:p>
        <a:p>
          <a:r>
            <a:rPr kumimoji="1" lang="ja-JP" altLang="en-US" sz="1300">
              <a:solidFill>
                <a:sysClr val="windowText" lastClr="000000"/>
              </a:solidFill>
              <a:latin typeface="ＭＳ Ｐゴシック"/>
              <a:ea typeface="ＭＳ Ｐゴシック"/>
            </a:rPr>
            <a:t>　主な要因としては、令和４年度に田村広域行政組合が解散</a:t>
          </a:r>
          <a:r>
            <a:rPr kumimoji="1" lang="ja-JP" altLang="en-US" sz="1300">
              <a:latin typeface="ＭＳ Ｐゴシック"/>
              <a:ea typeface="ＭＳ Ｐゴシック"/>
            </a:rPr>
            <a:t>したことにより、ごみ処理事業を町単独で行うこととなったため新たな業務委託が発生したことにより増加することとなった。</a:t>
          </a:r>
        </a:p>
        <a:p>
          <a:r>
            <a:rPr kumimoji="1" lang="ja-JP" altLang="en-US" sz="1300">
              <a:latin typeface="ＭＳ Ｐゴシック"/>
              <a:ea typeface="ＭＳ Ｐゴシック"/>
            </a:rPr>
            <a:t>　物件費の上昇が、財政の硬直化を招いていることから事務事業の見直しを図るなど、歳出削減に努める。</a:t>
          </a:r>
        </a:p>
      </xdr:txBody>
    </xdr:sp>
    <xdr:clientData/>
  </xdr:twoCellAnchor>
  <xdr:oneCellAnchor>
    <xdr:from>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2095"/>
    <xdr:sp macro="" textlink="">
      <xdr:nvSpPr>
        <xdr:cNvPr id="106" name="テキスト ボックス 105"/>
        <xdr:cNvSpPr txBox="1"/>
      </xdr:nvSpPr>
      <xdr:spPr>
        <a:xfrm>
          <a:off x="10926445" y="3985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1383010" y="3841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8000" cy="252095"/>
    <xdr:sp macro="" textlink="">
      <xdr:nvSpPr>
        <xdr:cNvPr id="108" name="テキスト ボックス 107"/>
        <xdr:cNvSpPr txBox="1"/>
      </xdr:nvSpPr>
      <xdr:spPr>
        <a:xfrm>
          <a:off x="10926445" y="36995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1383010" y="3556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8000" cy="252095"/>
    <xdr:sp macro="" textlink="">
      <xdr:nvSpPr>
        <xdr:cNvPr id="110" name="テキスト ボックス 109"/>
        <xdr:cNvSpPr txBox="1"/>
      </xdr:nvSpPr>
      <xdr:spPr>
        <a:xfrm>
          <a:off x="10926445" y="3413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1383010" y="3270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8000" cy="252095"/>
    <xdr:sp macro="" textlink="">
      <xdr:nvSpPr>
        <xdr:cNvPr id="112" name="テキスト ボックス 111"/>
        <xdr:cNvSpPr txBox="1"/>
      </xdr:nvSpPr>
      <xdr:spPr>
        <a:xfrm>
          <a:off x="10926445" y="31280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2095"/>
    <xdr:sp macro="" textlink="">
      <xdr:nvSpPr>
        <xdr:cNvPr id="114" name="テキスト ボックス 113"/>
        <xdr:cNvSpPr txBox="1"/>
      </xdr:nvSpPr>
      <xdr:spPr>
        <a:xfrm>
          <a:off x="10926445" y="284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1383010" y="2698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8000" cy="252095"/>
    <xdr:sp macro="" textlink="">
      <xdr:nvSpPr>
        <xdr:cNvPr id="116" name="テキスト ボックス 115"/>
        <xdr:cNvSpPr txBox="1"/>
      </xdr:nvSpPr>
      <xdr:spPr>
        <a:xfrm>
          <a:off x="10926445" y="25565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1383010" y="241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8000" cy="252095"/>
    <xdr:sp macro="" textlink="">
      <xdr:nvSpPr>
        <xdr:cNvPr id="118" name="テキスト ボックス 117"/>
        <xdr:cNvSpPr txBox="1"/>
      </xdr:nvSpPr>
      <xdr:spPr>
        <a:xfrm>
          <a:off x="10926445" y="2270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1383010" y="2127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8000" cy="252095"/>
    <xdr:sp macro="" textlink="">
      <xdr:nvSpPr>
        <xdr:cNvPr id="120" name="テキスト ボックス 119"/>
        <xdr:cNvSpPr txBox="1"/>
      </xdr:nvSpPr>
      <xdr:spPr>
        <a:xfrm>
          <a:off x="10926445" y="19850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2095"/>
    <xdr:sp macro="" textlink="">
      <xdr:nvSpPr>
        <xdr:cNvPr id="122" name="テキスト ボックス 121"/>
        <xdr:cNvSpPr txBox="1"/>
      </xdr:nvSpPr>
      <xdr:spPr>
        <a:xfrm>
          <a:off x="10926445" y="1699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510411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3810</xdr:rowOff>
    </xdr:from>
    <xdr:ext cx="762000" cy="259080"/>
    <xdr:sp macro="" textlink="">
      <xdr:nvSpPr>
        <xdr:cNvPr id="125" name="物件費最小値テキスト"/>
        <xdr:cNvSpPr txBox="1"/>
      </xdr:nvSpPr>
      <xdr:spPr>
        <a:xfrm>
          <a:off x="1517904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182880</xdr:colOff>
      <xdr:row>21</xdr:row>
      <xdr:rowOff>31750</xdr:rowOff>
    </xdr:to>
    <xdr:cxnSp macro="">
      <xdr:nvCxnSpPr>
        <xdr:cNvPr id="126" name="直線コネクタ 125"/>
        <xdr:cNvCxnSpPr/>
      </xdr:nvCxnSpPr>
      <xdr:spPr>
        <a:xfrm>
          <a:off x="15015210" y="3632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137160</xdr:rowOff>
    </xdr:from>
    <xdr:ext cx="762000" cy="259080"/>
    <xdr:sp macro="" textlink="">
      <xdr:nvSpPr>
        <xdr:cNvPr id="127" name="物件費最大値テキスト"/>
        <xdr:cNvSpPr txBox="1"/>
      </xdr:nvSpPr>
      <xdr:spPr>
        <a:xfrm>
          <a:off x="1517904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182880</xdr:colOff>
      <xdr:row>13</xdr:row>
      <xdr:rowOff>50800</xdr:rowOff>
    </xdr:to>
    <xdr:cxnSp macro="">
      <xdr:nvCxnSpPr>
        <xdr:cNvPr id="128" name="直線コネクタ 127"/>
        <xdr:cNvCxnSpPr/>
      </xdr:nvCxnSpPr>
      <xdr:spPr>
        <a:xfrm>
          <a:off x="15015210" y="22796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79375</xdr:rowOff>
    </xdr:from>
    <xdr:to>
      <xdr:col>82</xdr:col>
      <xdr:colOff>107950</xdr:colOff>
      <xdr:row>21</xdr:row>
      <xdr:rowOff>31750</xdr:rowOff>
    </xdr:to>
    <xdr:cxnSp macro="">
      <xdr:nvCxnSpPr>
        <xdr:cNvPr id="129" name="直線コネクタ 128"/>
        <xdr:cNvCxnSpPr/>
      </xdr:nvCxnSpPr>
      <xdr:spPr>
        <a:xfrm>
          <a:off x="14334490" y="3508375"/>
          <a:ext cx="7696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14</xdr:row>
      <xdr:rowOff>92710</xdr:rowOff>
    </xdr:from>
    <xdr:ext cx="762000" cy="259080"/>
    <xdr:sp macro="" textlink="">
      <xdr:nvSpPr>
        <xdr:cNvPr id="130" name="物件費平均値テキスト"/>
        <xdr:cNvSpPr txBox="1"/>
      </xdr:nvSpPr>
      <xdr:spPr>
        <a:xfrm>
          <a:off x="15179040" y="2493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xdr:cNvSpPr/>
      </xdr:nvSpPr>
      <xdr:spPr>
        <a:xfrm>
          <a:off x="1505331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88900</xdr:rowOff>
    </xdr:from>
    <xdr:to>
      <xdr:col>78</xdr:col>
      <xdr:colOff>69850</xdr:colOff>
      <xdr:row>20</xdr:row>
      <xdr:rowOff>79375</xdr:rowOff>
    </xdr:to>
    <xdr:cxnSp macro="">
      <xdr:nvCxnSpPr>
        <xdr:cNvPr id="132" name="直線コネクタ 131"/>
        <xdr:cNvCxnSpPr/>
      </xdr:nvCxnSpPr>
      <xdr:spPr>
        <a:xfrm>
          <a:off x="13531215" y="3003550"/>
          <a:ext cx="803275"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xdr:cNvSpPr/>
      </xdr:nvSpPr>
      <xdr:spPr>
        <a:xfrm>
          <a:off x="1428369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149860</xdr:rowOff>
    </xdr:from>
    <xdr:ext cx="729615" cy="259080"/>
    <xdr:sp macro="" textlink="">
      <xdr:nvSpPr>
        <xdr:cNvPr id="134" name="テキスト ボックス 133"/>
        <xdr:cNvSpPr txBox="1"/>
      </xdr:nvSpPr>
      <xdr:spPr>
        <a:xfrm>
          <a:off x="13987780" y="23787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88900</xdr:rowOff>
    </xdr:from>
    <xdr:to>
      <xdr:col>73</xdr:col>
      <xdr:colOff>180975</xdr:colOff>
      <xdr:row>18</xdr:row>
      <xdr:rowOff>50800</xdr:rowOff>
    </xdr:to>
    <xdr:cxnSp macro="">
      <xdr:nvCxnSpPr>
        <xdr:cNvPr id="135" name="直線コネクタ 134"/>
        <xdr:cNvCxnSpPr/>
      </xdr:nvCxnSpPr>
      <xdr:spPr>
        <a:xfrm flipV="1">
          <a:off x="12710795" y="3003550"/>
          <a:ext cx="8204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3480415" y="2514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52095"/>
    <xdr:sp macro="" textlink="">
      <xdr:nvSpPr>
        <xdr:cNvPr id="137" name="テキスト ボックス 136"/>
        <xdr:cNvSpPr txBox="1"/>
      </xdr:nvSpPr>
      <xdr:spPr>
        <a:xfrm>
          <a:off x="13167360" y="2283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50800</xdr:rowOff>
    </xdr:from>
    <xdr:to>
      <xdr:col>69</xdr:col>
      <xdr:colOff>92075</xdr:colOff>
      <xdr:row>20</xdr:row>
      <xdr:rowOff>41275</xdr:rowOff>
    </xdr:to>
    <xdr:cxnSp macro="">
      <xdr:nvCxnSpPr>
        <xdr:cNvPr id="138" name="直線コネクタ 137"/>
        <xdr:cNvCxnSpPr/>
      </xdr:nvCxnSpPr>
      <xdr:spPr>
        <a:xfrm flipV="1">
          <a:off x="11890375" y="3136900"/>
          <a:ext cx="82042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xdr:cNvSpPr/>
      </xdr:nvSpPr>
      <xdr:spPr>
        <a:xfrm>
          <a:off x="12659995"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54610</xdr:rowOff>
    </xdr:from>
    <xdr:ext cx="762000" cy="252095"/>
    <xdr:sp macro="" textlink="">
      <xdr:nvSpPr>
        <xdr:cNvPr id="140" name="テキスト ボックス 139"/>
        <xdr:cNvSpPr txBox="1"/>
      </xdr:nvSpPr>
      <xdr:spPr>
        <a:xfrm>
          <a:off x="12364085" y="2283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xdr:cNvSpPr/>
      </xdr:nvSpPr>
      <xdr:spPr>
        <a:xfrm>
          <a:off x="11856720" y="25241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64135</xdr:rowOff>
    </xdr:from>
    <xdr:ext cx="755015" cy="252095"/>
    <xdr:sp macro="" textlink="">
      <xdr:nvSpPr>
        <xdr:cNvPr id="142" name="テキスト ボックス 141"/>
        <xdr:cNvSpPr txBox="1"/>
      </xdr:nvSpPr>
      <xdr:spPr>
        <a:xfrm>
          <a:off x="11543665" y="229298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015" cy="259080"/>
    <xdr:sp macro="" textlink="">
      <xdr:nvSpPr>
        <xdr:cNvPr id="143" name="テキスト ボックス 142"/>
        <xdr:cNvSpPr txBox="1"/>
      </xdr:nvSpPr>
      <xdr:spPr>
        <a:xfrm>
          <a:off x="14905355"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5015" cy="259080"/>
    <xdr:sp macro="" textlink="">
      <xdr:nvSpPr>
        <xdr:cNvPr id="146" name="テキスト ボックス 145"/>
        <xdr:cNvSpPr txBox="1"/>
      </xdr:nvSpPr>
      <xdr:spPr>
        <a:xfrm>
          <a:off x="1251204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20</xdr:row>
      <xdr:rowOff>152400</xdr:rowOff>
    </xdr:from>
    <xdr:to>
      <xdr:col>82</xdr:col>
      <xdr:colOff>158750</xdr:colOff>
      <xdr:row>21</xdr:row>
      <xdr:rowOff>82550</xdr:rowOff>
    </xdr:to>
    <xdr:sp macro="" textlink="">
      <xdr:nvSpPr>
        <xdr:cNvPr id="148" name="楕円 147"/>
        <xdr:cNvSpPr/>
      </xdr:nvSpPr>
      <xdr:spPr>
        <a:xfrm>
          <a:off x="1505331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20</xdr:row>
      <xdr:rowOff>60960</xdr:rowOff>
    </xdr:from>
    <xdr:ext cx="762000" cy="259080"/>
    <xdr:sp macro="" textlink="">
      <xdr:nvSpPr>
        <xdr:cNvPr id="149" name="物件費該当値テキスト"/>
        <xdr:cNvSpPr txBox="1"/>
      </xdr:nvSpPr>
      <xdr:spPr>
        <a:xfrm>
          <a:off x="15179040" y="348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29210</xdr:rowOff>
    </xdr:from>
    <xdr:to>
      <xdr:col>78</xdr:col>
      <xdr:colOff>120650</xdr:colOff>
      <xdr:row>20</xdr:row>
      <xdr:rowOff>130175</xdr:rowOff>
    </xdr:to>
    <xdr:sp macro="" textlink="">
      <xdr:nvSpPr>
        <xdr:cNvPr id="150" name="楕円 149"/>
        <xdr:cNvSpPr/>
      </xdr:nvSpPr>
      <xdr:spPr>
        <a:xfrm>
          <a:off x="1428369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114935</xdr:rowOff>
    </xdr:from>
    <xdr:ext cx="729615" cy="259080"/>
    <xdr:sp macro="" textlink="">
      <xdr:nvSpPr>
        <xdr:cNvPr id="151" name="テキスト ボックス 150"/>
        <xdr:cNvSpPr txBox="1"/>
      </xdr:nvSpPr>
      <xdr:spPr>
        <a:xfrm>
          <a:off x="13987780" y="354393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2" name="楕円 151"/>
        <xdr:cNvSpPr/>
      </xdr:nvSpPr>
      <xdr:spPr>
        <a:xfrm>
          <a:off x="13480415" y="2952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124460</xdr:rowOff>
    </xdr:from>
    <xdr:ext cx="762000" cy="259080"/>
    <xdr:sp macro="" textlink="">
      <xdr:nvSpPr>
        <xdr:cNvPr id="153" name="テキスト ボックス 152"/>
        <xdr:cNvSpPr txBox="1"/>
      </xdr:nvSpPr>
      <xdr:spPr>
        <a:xfrm>
          <a:off x="13167360" y="303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xdr:cNvSpPr/>
      </xdr:nvSpPr>
      <xdr:spPr>
        <a:xfrm>
          <a:off x="12659995"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86360</xdr:rowOff>
    </xdr:from>
    <xdr:ext cx="762000" cy="252095"/>
    <xdr:sp macro="" textlink="">
      <xdr:nvSpPr>
        <xdr:cNvPr id="155" name="テキスト ボックス 154"/>
        <xdr:cNvSpPr txBox="1"/>
      </xdr:nvSpPr>
      <xdr:spPr>
        <a:xfrm>
          <a:off x="12364085" y="3172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161925</xdr:rowOff>
    </xdr:from>
    <xdr:to>
      <xdr:col>65</xdr:col>
      <xdr:colOff>53975</xdr:colOff>
      <xdr:row>20</xdr:row>
      <xdr:rowOff>92075</xdr:rowOff>
    </xdr:to>
    <xdr:sp macro="" textlink="">
      <xdr:nvSpPr>
        <xdr:cNvPr id="156" name="楕円 155"/>
        <xdr:cNvSpPr/>
      </xdr:nvSpPr>
      <xdr:spPr>
        <a:xfrm>
          <a:off x="11856720" y="34194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76835</xdr:rowOff>
    </xdr:from>
    <xdr:ext cx="755015" cy="252095"/>
    <xdr:sp macro="" textlink="">
      <xdr:nvSpPr>
        <xdr:cNvPr id="157" name="テキスト ボックス 156"/>
        <xdr:cNvSpPr txBox="1"/>
      </xdr:nvSpPr>
      <xdr:spPr>
        <a:xfrm>
          <a:off x="11543665" y="350583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前年度から0.3％上昇し、類似団体内平均、全国平均及び福島県平均を下回ったが、２年連続で上昇する結果となった。</a:t>
          </a:r>
        </a:p>
        <a:p>
          <a:r>
            <a:rPr kumimoji="1" lang="ja-JP" altLang="en-US" sz="1300">
              <a:latin typeface="ＭＳ Ｐゴシック"/>
              <a:ea typeface="ＭＳ Ｐゴシック"/>
            </a:rPr>
            <a:t>　主な要因としては、新型コロナウイルス感染症対応地方創生臨時交付金を財源とした給付事業により、上昇した。</a:t>
          </a:r>
        </a:p>
        <a:p>
          <a:r>
            <a:rPr kumimoji="1" lang="ja-JP" altLang="en-US" sz="1300">
              <a:latin typeface="ＭＳ Ｐゴシック"/>
              <a:ea typeface="ＭＳ Ｐゴシック"/>
            </a:rPr>
            <a:t>　今後においては、新型コロナウイルス感染症対応地方創生臨時交付金関連事業は減少していくものと思われるが、障がい者や子育て支援等に係る費用の上昇が見込まれるため、事業の見直し等に努める。</a:t>
          </a: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2095"/>
    <xdr:sp macro="" textlink="">
      <xdr:nvSpPr>
        <xdr:cNvPr id="171" name="テキスト ボックス 170"/>
        <xdr:cNvSpPr txBox="1"/>
      </xdr:nvSpPr>
      <xdr:spPr>
        <a:xfrm>
          <a:off x="236855" y="10843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2095"/>
    <xdr:sp macro="" textlink="">
      <xdr:nvSpPr>
        <xdr:cNvPr id="175" name="テキスト ボックス 174"/>
        <xdr:cNvSpPr txBox="1"/>
      </xdr:nvSpPr>
      <xdr:spPr>
        <a:xfrm>
          <a:off x="236855" y="1019048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2095"/>
    <xdr:sp macro="" textlink="">
      <xdr:nvSpPr>
        <xdr:cNvPr id="181" name="テキスト ボックス 180"/>
        <xdr:cNvSpPr txBox="1"/>
      </xdr:nvSpPr>
      <xdr:spPr>
        <a:xfrm>
          <a:off x="236855" y="9210675"/>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2095"/>
    <xdr:sp macro="" textlink="">
      <xdr:nvSpPr>
        <xdr:cNvPr id="185" name="テキスト ボックス 184"/>
        <xdr:cNvSpPr txBox="1"/>
      </xdr:nvSpPr>
      <xdr:spPr>
        <a:xfrm>
          <a:off x="236855" y="8557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20955</xdr:rowOff>
    </xdr:from>
    <xdr:to>
      <xdr:col>24</xdr:col>
      <xdr:colOff>25400</xdr:colOff>
      <xdr:row>62</xdr:row>
      <xdr:rowOff>61595</xdr:rowOff>
    </xdr:to>
    <xdr:cxnSp macro="">
      <xdr:nvCxnSpPr>
        <xdr:cNvPr id="187" name="直線コネクタ 186"/>
        <xdr:cNvCxnSpPr/>
      </xdr:nvCxnSpPr>
      <xdr:spPr>
        <a:xfrm flipV="1">
          <a:off x="441452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55015" cy="258445"/>
    <xdr:sp macro="" textlink="">
      <xdr:nvSpPr>
        <xdr:cNvPr id="188" name="扶助費最小値テキスト"/>
        <xdr:cNvSpPr txBox="1"/>
      </xdr:nvSpPr>
      <xdr:spPr>
        <a:xfrm>
          <a:off x="4503420" y="1066355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9" name="直線コネクタ 188"/>
        <xdr:cNvCxnSpPr/>
      </xdr:nvCxnSpPr>
      <xdr:spPr>
        <a:xfrm>
          <a:off x="4342765" y="106914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107315</xdr:rowOff>
    </xdr:from>
    <xdr:ext cx="755015" cy="259080"/>
    <xdr:sp macro="" textlink="">
      <xdr:nvSpPr>
        <xdr:cNvPr id="190" name="扶助費最大値テキスト"/>
        <xdr:cNvSpPr txBox="1"/>
      </xdr:nvSpPr>
      <xdr:spPr>
        <a:xfrm>
          <a:off x="4503420" y="88512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20955</xdr:rowOff>
    </xdr:from>
    <xdr:to>
      <xdr:col>24</xdr:col>
      <xdr:colOff>114300</xdr:colOff>
      <xdr:row>53</xdr:row>
      <xdr:rowOff>20955</xdr:rowOff>
    </xdr:to>
    <xdr:cxnSp macro="">
      <xdr:nvCxnSpPr>
        <xdr:cNvPr id="191" name="直線コネクタ 190"/>
        <xdr:cNvCxnSpPr/>
      </xdr:nvCxnSpPr>
      <xdr:spPr>
        <a:xfrm>
          <a:off x="4342765" y="91078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118745</xdr:rowOff>
    </xdr:from>
    <xdr:to>
      <xdr:col>24</xdr:col>
      <xdr:colOff>25400</xdr:colOff>
      <xdr:row>56</xdr:row>
      <xdr:rowOff>12700</xdr:rowOff>
    </xdr:to>
    <xdr:cxnSp macro="">
      <xdr:nvCxnSpPr>
        <xdr:cNvPr id="192" name="直線コネクタ 191"/>
        <xdr:cNvCxnSpPr/>
      </xdr:nvCxnSpPr>
      <xdr:spPr>
        <a:xfrm>
          <a:off x="3657600" y="9548495"/>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755015" cy="259080"/>
    <xdr:sp macro="" textlink="">
      <xdr:nvSpPr>
        <xdr:cNvPr id="193" name="扶助費平均値テキスト"/>
        <xdr:cNvSpPr txBox="1"/>
      </xdr:nvSpPr>
      <xdr:spPr>
        <a:xfrm>
          <a:off x="4503420" y="961707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xdr:cNvSpPr/>
      </xdr:nvSpPr>
      <xdr:spPr>
        <a:xfrm>
          <a:off x="4380865" y="96450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102235</xdr:rowOff>
    </xdr:from>
    <xdr:to>
      <xdr:col>19</xdr:col>
      <xdr:colOff>182880</xdr:colOff>
      <xdr:row>55</xdr:row>
      <xdr:rowOff>118745</xdr:rowOff>
    </xdr:to>
    <xdr:cxnSp macro="">
      <xdr:nvCxnSpPr>
        <xdr:cNvPr id="195" name="直線コネクタ 194"/>
        <xdr:cNvCxnSpPr/>
      </xdr:nvCxnSpPr>
      <xdr:spPr>
        <a:xfrm>
          <a:off x="2841625" y="9531985"/>
          <a:ext cx="8159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149860</xdr:rowOff>
    </xdr:from>
    <xdr:to>
      <xdr:col>20</xdr:col>
      <xdr:colOff>38100</xdr:colOff>
      <xdr:row>56</xdr:row>
      <xdr:rowOff>80010</xdr:rowOff>
    </xdr:to>
    <xdr:sp macro="" textlink="">
      <xdr:nvSpPr>
        <xdr:cNvPr id="196" name="フローチャート: 判断 195"/>
        <xdr:cNvSpPr/>
      </xdr:nvSpPr>
      <xdr:spPr>
        <a:xfrm>
          <a:off x="3611245" y="95796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64770</xdr:rowOff>
    </xdr:from>
    <xdr:ext cx="736600" cy="252095"/>
    <xdr:sp macro="" textlink="">
      <xdr:nvSpPr>
        <xdr:cNvPr id="197" name="テキスト ボックス 196"/>
        <xdr:cNvSpPr txBox="1"/>
      </xdr:nvSpPr>
      <xdr:spPr>
        <a:xfrm>
          <a:off x="3298190" y="96659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102235</xdr:rowOff>
    </xdr:from>
    <xdr:to>
      <xdr:col>15</xdr:col>
      <xdr:colOff>98425</xdr:colOff>
      <xdr:row>55</xdr:row>
      <xdr:rowOff>118745</xdr:rowOff>
    </xdr:to>
    <xdr:cxnSp macro="">
      <xdr:nvCxnSpPr>
        <xdr:cNvPr id="198" name="直線コネクタ 197"/>
        <xdr:cNvCxnSpPr/>
      </xdr:nvCxnSpPr>
      <xdr:spPr>
        <a:xfrm flipV="1">
          <a:off x="2021205" y="9531985"/>
          <a:ext cx="8204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2790825"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55015" cy="259080"/>
    <xdr:sp macro="" textlink="">
      <xdr:nvSpPr>
        <xdr:cNvPr id="200" name="テキスト ボックス 199"/>
        <xdr:cNvSpPr txBox="1"/>
      </xdr:nvSpPr>
      <xdr:spPr>
        <a:xfrm>
          <a:off x="2494915" y="964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118745</xdr:rowOff>
    </xdr:from>
    <xdr:to>
      <xdr:col>11</xdr:col>
      <xdr:colOff>9525</xdr:colOff>
      <xdr:row>55</xdr:row>
      <xdr:rowOff>167640</xdr:rowOff>
    </xdr:to>
    <xdr:cxnSp macro="">
      <xdr:nvCxnSpPr>
        <xdr:cNvPr id="201" name="直線コネクタ 200"/>
        <xdr:cNvCxnSpPr/>
      </xdr:nvCxnSpPr>
      <xdr:spPr>
        <a:xfrm flipV="1">
          <a:off x="1217930" y="9548495"/>
          <a:ext cx="8032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xdr:cNvSpPr/>
      </xdr:nvSpPr>
      <xdr:spPr>
        <a:xfrm>
          <a:off x="1987550" y="9546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62000" cy="252095"/>
    <xdr:sp macro="" textlink="">
      <xdr:nvSpPr>
        <xdr:cNvPr id="203" name="テキスト ボックス 202"/>
        <xdr:cNvSpPr txBox="1"/>
      </xdr:nvSpPr>
      <xdr:spPr>
        <a:xfrm>
          <a:off x="1674495" y="9632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4" name="フローチャート: 判断 203"/>
        <xdr:cNvSpPr/>
      </xdr:nvSpPr>
      <xdr:spPr>
        <a:xfrm>
          <a:off x="116713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130175</xdr:rowOff>
    </xdr:from>
    <xdr:ext cx="755015" cy="259080"/>
    <xdr:sp macro="" textlink="">
      <xdr:nvSpPr>
        <xdr:cNvPr id="205" name="テキスト ボックス 204"/>
        <xdr:cNvSpPr txBox="1"/>
      </xdr:nvSpPr>
      <xdr:spPr>
        <a:xfrm>
          <a:off x="871220" y="97313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015" cy="259080"/>
    <xdr:sp macro="" textlink="">
      <xdr:nvSpPr>
        <xdr:cNvPr id="206" name="テキスト ボックス 205"/>
        <xdr:cNvSpPr txBox="1"/>
      </xdr:nvSpPr>
      <xdr:spPr>
        <a:xfrm>
          <a:off x="421576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015" cy="259080"/>
    <xdr:sp macro="" textlink="">
      <xdr:nvSpPr>
        <xdr:cNvPr id="207" name="テキスト ボックス 206"/>
        <xdr:cNvSpPr txBox="1"/>
      </xdr:nvSpPr>
      <xdr:spPr>
        <a:xfrm>
          <a:off x="346329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015" cy="259080"/>
    <xdr:sp macro="" textlink="">
      <xdr:nvSpPr>
        <xdr:cNvPr id="210" name="テキスト ボックス 209"/>
        <xdr:cNvSpPr txBox="1"/>
      </xdr:nvSpPr>
      <xdr:spPr>
        <a:xfrm>
          <a:off x="101917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380865" y="9563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55015" cy="259080"/>
    <xdr:sp macro="" textlink="">
      <xdr:nvSpPr>
        <xdr:cNvPr id="212" name="扶助費該当値テキスト"/>
        <xdr:cNvSpPr txBox="1"/>
      </xdr:nvSpPr>
      <xdr:spPr>
        <a:xfrm>
          <a:off x="4503420" y="9408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67945</xdr:rowOff>
    </xdr:from>
    <xdr:to>
      <xdr:col>20</xdr:col>
      <xdr:colOff>38100</xdr:colOff>
      <xdr:row>55</xdr:row>
      <xdr:rowOff>169545</xdr:rowOff>
    </xdr:to>
    <xdr:sp macro="" textlink="">
      <xdr:nvSpPr>
        <xdr:cNvPr id="213" name="楕円 212"/>
        <xdr:cNvSpPr/>
      </xdr:nvSpPr>
      <xdr:spPr>
        <a:xfrm>
          <a:off x="3611245"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8255</xdr:rowOff>
    </xdr:from>
    <xdr:ext cx="736600" cy="252095"/>
    <xdr:sp macro="" textlink="">
      <xdr:nvSpPr>
        <xdr:cNvPr id="214" name="テキスト ボックス 213"/>
        <xdr:cNvSpPr txBox="1"/>
      </xdr:nvSpPr>
      <xdr:spPr>
        <a:xfrm>
          <a:off x="3298190" y="92665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52070</xdr:rowOff>
    </xdr:from>
    <xdr:to>
      <xdr:col>15</xdr:col>
      <xdr:colOff>149225</xdr:colOff>
      <xdr:row>55</xdr:row>
      <xdr:rowOff>153035</xdr:rowOff>
    </xdr:to>
    <xdr:sp macro="" textlink="">
      <xdr:nvSpPr>
        <xdr:cNvPr id="215" name="楕円 214"/>
        <xdr:cNvSpPr/>
      </xdr:nvSpPr>
      <xdr:spPr>
        <a:xfrm>
          <a:off x="2790825"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163195</xdr:rowOff>
    </xdr:from>
    <xdr:ext cx="755015" cy="259080"/>
    <xdr:sp macro="" textlink="">
      <xdr:nvSpPr>
        <xdr:cNvPr id="216" name="テキスト ボックス 215"/>
        <xdr:cNvSpPr txBox="1"/>
      </xdr:nvSpPr>
      <xdr:spPr>
        <a:xfrm>
          <a:off x="2494915" y="92500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67945</xdr:rowOff>
    </xdr:from>
    <xdr:to>
      <xdr:col>11</xdr:col>
      <xdr:colOff>60325</xdr:colOff>
      <xdr:row>55</xdr:row>
      <xdr:rowOff>169545</xdr:rowOff>
    </xdr:to>
    <xdr:sp macro="" textlink="">
      <xdr:nvSpPr>
        <xdr:cNvPr id="217" name="楕円 216"/>
        <xdr:cNvSpPr/>
      </xdr:nvSpPr>
      <xdr:spPr>
        <a:xfrm>
          <a:off x="1987550"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2000" cy="252095"/>
    <xdr:sp macro="" textlink="">
      <xdr:nvSpPr>
        <xdr:cNvPr id="218" name="テキスト ボックス 217"/>
        <xdr:cNvSpPr txBox="1"/>
      </xdr:nvSpPr>
      <xdr:spPr>
        <a:xfrm>
          <a:off x="1674495" y="9266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116840</xdr:rowOff>
    </xdr:from>
    <xdr:to>
      <xdr:col>6</xdr:col>
      <xdr:colOff>171450</xdr:colOff>
      <xdr:row>56</xdr:row>
      <xdr:rowOff>46990</xdr:rowOff>
    </xdr:to>
    <xdr:sp macro="" textlink="">
      <xdr:nvSpPr>
        <xdr:cNvPr id="219" name="楕円 218"/>
        <xdr:cNvSpPr/>
      </xdr:nvSpPr>
      <xdr:spPr>
        <a:xfrm>
          <a:off x="116713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57150</xdr:rowOff>
    </xdr:from>
    <xdr:ext cx="755015" cy="259080"/>
    <xdr:sp macro="" textlink="">
      <xdr:nvSpPr>
        <xdr:cNvPr id="220" name="テキスト ボックス 219"/>
        <xdr:cNvSpPr txBox="1"/>
      </xdr:nvSpPr>
      <xdr:spPr>
        <a:xfrm>
          <a:off x="871220" y="93154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前年度から0.7％上昇し、類似団体内平均を下回ったが、全国平均及び福島県平均を上回る結果となった。</a:t>
          </a:r>
        </a:p>
        <a:p>
          <a:r>
            <a:rPr kumimoji="1" lang="ja-JP" altLang="en-US" sz="1300">
              <a:latin typeface="ＭＳ Ｐゴシック"/>
              <a:ea typeface="ＭＳ Ｐゴシック"/>
            </a:rPr>
            <a:t>　主な要因としては、国民健康保険特別会計、後期高齢者医療特別会計及び介護保険特別会計への繰出金が多額となっているためであり、高齢化によりさらなる増加が見込まれる。</a:t>
          </a:r>
        </a:p>
        <a:p>
          <a:r>
            <a:rPr kumimoji="1" lang="ja-JP" altLang="en-US" sz="1300">
              <a:latin typeface="ＭＳ Ｐゴシック"/>
              <a:ea typeface="ＭＳ Ｐゴシック"/>
            </a:rPr>
            <a:t>　今後においても、各会計の収入確保及び経費削減を図るとともに、事務事業の見直しを検討し、歳出削減に努める。</a:t>
          </a:r>
        </a:p>
        <a:p>
          <a:r>
            <a:rPr kumimoji="1" lang="ja-JP" altLang="en-US" sz="1300">
              <a:latin typeface="ＭＳ Ｐゴシック"/>
              <a:ea typeface="ＭＳ Ｐゴシック"/>
            </a:rPr>
            <a:t>　</a:t>
          </a:r>
        </a:p>
      </xdr:txBody>
    </xdr:sp>
    <xdr:clientData/>
  </xdr:twoCellAnchor>
  <xdr:oneCellAnchor>
    <xdr:from>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2095"/>
    <xdr:sp macro="" textlink="">
      <xdr:nvSpPr>
        <xdr:cNvPr id="234" name="テキスト ボックス 233"/>
        <xdr:cNvSpPr txBox="1"/>
      </xdr:nvSpPr>
      <xdr:spPr>
        <a:xfrm>
          <a:off x="10926445" y="10843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6" name="テキスト ボックス 235"/>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2095"/>
    <xdr:sp macro="" textlink="">
      <xdr:nvSpPr>
        <xdr:cNvPr id="238" name="テキスト ボックス 237"/>
        <xdr:cNvSpPr txBox="1"/>
      </xdr:nvSpPr>
      <xdr:spPr>
        <a:xfrm>
          <a:off x="10926445" y="1019048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40" name="テキスト ボックス 239"/>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42" name="テキスト ボックス 241"/>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2095"/>
    <xdr:sp macro="" textlink="">
      <xdr:nvSpPr>
        <xdr:cNvPr id="244" name="テキスト ボックス 243"/>
        <xdr:cNvSpPr txBox="1"/>
      </xdr:nvSpPr>
      <xdr:spPr>
        <a:xfrm>
          <a:off x="10926445" y="9210675"/>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6" name="テキスト ボックス 245"/>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2095"/>
    <xdr:sp macro="" textlink="">
      <xdr:nvSpPr>
        <xdr:cNvPr id="248" name="テキスト ボックス 247"/>
        <xdr:cNvSpPr txBox="1"/>
      </xdr:nvSpPr>
      <xdr:spPr>
        <a:xfrm>
          <a:off x="10926445" y="8557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154940</xdr:rowOff>
    </xdr:to>
    <xdr:cxnSp macro="">
      <xdr:nvCxnSpPr>
        <xdr:cNvPr id="250" name="直線コネクタ 249"/>
        <xdr:cNvCxnSpPr/>
      </xdr:nvCxnSpPr>
      <xdr:spPr>
        <a:xfrm flipV="1">
          <a:off x="1510411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126365</xdr:rowOff>
    </xdr:from>
    <xdr:ext cx="762000" cy="259080"/>
    <xdr:sp macro="" textlink="">
      <xdr:nvSpPr>
        <xdr:cNvPr id="251" name="その他最小値テキスト"/>
        <xdr:cNvSpPr txBox="1"/>
      </xdr:nvSpPr>
      <xdr:spPr>
        <a:xfrm>
          <a:off x="1517904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154940</xdr:rowOff>
    </xdr:from>
    <xdr:to>
      <xdr:col>82</xdr:col>
      <xdr:colOff>182880</xdr:colOff>
      <xdr:row>60</xdr:row>
      <xdr:rowOff>154940</xdr:rowOff>
    </xdr:to>
    <xdr:cxnSp macro="">
      <xdr:nvCxnSpPr>
        <xdr:cNvPr id="252" name="直線コネクタ 251"/>
        <xdr:cNvCxnSpPr/>
      </xdr:nvCxnSpPr>
      <xdr:spPr>
        <a:xfrm>
          <a:off x="15015210" y="10441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50</xdr:row>
      <xdr:rowOff>99060</xdr:rowOff>
    </xdr:from>
    <xdr:ext cx="762000" cy="252095"/>
    <xdr:sp macro="" textlink="">
      <xdr:nvSpPr>
        <xdr:cNvPr id="253" name="その他最大値テキスト"/>
        <xdr:cNvSpPr txBox="1"/>
      </xdr:nvSpPr>
      <xdr:spPr>
        <a:xfrm>
          <a:off x="15179040" y="8671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xdr:rowOff>
    </xdr:from>
    <xdr:to>
      <xdr:col>82</xdr:col>
      <xdr:colOff>182880</xdr:colOff>
      <xdr:row>52</xdr:row>
      <xdr:rowOff>12700</xdr:rowOff>
    </xdr:to>
    <xdr:cxnSp macro="">
      <xdr:nvCxnSpPr>
        <xdr:cNvPr id="254" name="直線コネクタ 253"/>
        <xdr:cNvCxnSpPr/>
      </xdr:nvCxnSpPr>
      <xdr:spPr>
        <a:xfrm>
          <a:off x="15015210" y="8928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159385</xdr:rowOff>
    </xdr:from>
    <xdr:to>
      <xdr:col>82</xdr:col>
      <xdr:colOff>107950</xdr:colOff>
      <xdr:row>55</xdr:row>
      <xdr:rowOff>64135</xdr:rowOff>
    </xdr:to>
    <xdr:cxnSp macro="">
      <xdr:nvCxnSpPr>
        <xdr:cNvPr id="255" name="直線コネクタ 254"/>
        <xdr:cNvCxnSpPr/>
      </xdr:nvCxnSpPr>
      <xdr:spPr>
        <a:xfrm>
          <a:off x="14334490" y="9417685"/>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54</xdr:row>
      <xdr:rowOff>168275</xdr:rowOff>
    </xdr:from>
    <xdr:ext cx="762000" cy="252095"/>
    <xdr:sp macro="" textlink="">
      <xdr:nvSpPr>
        <xdr:cNvPr id="256" name="その他平均値テキスト"/>
        <xdr:cNvSpPr txBox="1"/>
      </xdr:nvSpPr>
      <xdr:spPr>
        <a:xfrm>
          <a:off x="15179040" y="942657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57" name="フローチャート: 判断 256"/>
        <xdr:cNvSpPr/>
      </xdr:nvSpPr>
      <xdr:spPr>
        <a:xfrm>
          <a:off x="1505331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72390</xdr:rowOff>
    </xdr:from>
    <xdr:to>
      <xdr:col>78</xdr:col>
      <xdr:colOff>69850</xdr:colOff>
      <xdr:row>54</xdr:row>
      <xdr:rowOff>159385</xdr:rowOff>
    </xdr:to>
    <xdr:cxnSp macro="">
      <xdr:nvCxnSpPr>
        <xdr:cNvPr id="258" name="直線コネクタ 257"/>
        <xdr:cNvCxnSpPr/>
      </xdr:nvCxnSpPr>
      <xdr:spPr>
        <a:xfrm>
          <a:off x="13531215" y="9330690"/>
          <a:ext cx="8032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46355</xdr:rowOff>
    </xdr:from>
    <xdr:to>
      <xdr:col>78</xdr:col>
      <xdr:colOff>120650</xdr:colOff>
      <xdr:row>55</xdr:row>
      <xdr:rowOff>147955</xdr:rowOff>
    </xdr:to>
    <xdr:sp macro="" textlink="">
      <xdr:nvSpPr>
        <xdr:cNvPr id="259" name="フローチャート: 判断 258"/>
        <xdr:cNvSpPr/>
      </xdr:nvSpPr>
      <xdr:spPr>
        <a:xfrm>
          <a:off x="1428369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132715</xdr:rowOff>
    </xdr:from>
    <xdr:ext cx="729615" cy="252095"/>
    <xdr:sp macro="" textlink="">
      <xdr:nvSpPr>
        <xdr:cNvPr id="260" name="テキスト ボックス 259"/>
        <xdr:cNvSpPr txBox="1"/>
      </xdr:nvSpPr>
      <xdr:spPr>
        <a:xfrm>
          <a:off x="13987780" y="956246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72390</xdr:rowOff>
    </xdr:from>
    <xdr:to>
      <xdr:col>73</xdr:col>
      <xdr:colOff>180975</xdr:colOff>
      <xdr:row>54</xdr:row>
      <xdr:rowOff>94615</xdr:rowOff>
    </xdr:to>
    <xdr:cxnSp macro="">
      <xdr:nvCxnSpPr>
        <xdr:cNvPr id="261" name="直線コネクタ 260"/>
        <xdr:cNvCxnSpPr/>
      </xdr:nvCxnSpPr>
      <xdr:spPr>
        <a:xfrm flipV="1">
          <a:off x="12710795" y="9330690"/>
          <a:ext cx="8204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67945</xdr:rowOff>
    </xdr:from>
    <xdr:to>
      <xdr:col>74</xdr:col>
      <xdr:colOff>31750</xdr:colOff>
      <xdr:row>55</xdr:row>
      <xdr:rowOff>169545</xdr:rowOff>
    </xdr:to>
    <xdr:sp macro="" textlink="">
      <xdr:nvSpPr>
        <xdr:cNvPr id="262" name="フローチャート: 判断 261"/>
        <xdr:cNvSpPr/>
      </xdr:nvSpPr>
      <xdr:spPr>
        <a:xfrm>
          <a:off x="13480415" y="94976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154940</xdr:rowOff>
    </xdr:from>
    <xdr:ext cx="762000" cy="252095"/>
    <xdr:sp macro="" textlink="">
      <xdr:nvSpPr>
        <xdr:cNvPr id="263" name="テキスト ボックス 262"/>
        <xdr:cNvSpPr txBox="1"/>
      </xdr:nvSpPr>
      <xdr:spPr>
        <a:xfrm>
          <a:off x="13167360" y="9584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94615</xdr:rowOff>
    </xdr:from>
    <xdr:to>
      <xdr:col>69</xdr:col>
      <xdr:colOff>92075</xdr:colOff>
      <xdr:row>54</xdr:row>
      <xdr:rowOff>148590</xdr:rowOff>
    </xdr:to>
    <xdr:cxnSp macro="">
      <xdr:nvCxnSpPr>
        <xdr:cNvPr id="264" name="直線コネクタ 263"/>
        <xdr:cNvCxnSpPr/>
      </xdr:nvCxnSpPr>
      <xdr:spPr>
        <a:xfrm flipV="1">
          <a:off x="11890375" y="9352915"/>
          <a:ext cx="8204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89535</xdr:rowOff>
    </xdr:from>
    <xdr:to>
      <xdr:col>69</xdr:col>
      <xdr:colOff>142875</xdr:colOff>
      <xdr:row>56</xdr:row>
      <xdr:rowOff>19685</xdr:rowOff>
    </xdr:to>
    <xdr:sp macro="" textlink="">
      <xdr:nvSpPr>
        <xdr:cNvPr id="265" name="フローチャート: 判断 264"/>
        <xdr:cNvSpPr/>
      </xdr:nvSpPr>
      <xdr:spPr>
        <a:xfrm>
          <a:off x="12659995"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4445</xdr:rowOff>
    </xdr:from>
    <xdr:ext cx="762000" cy="259080"/>
    <xdr:sp macro="" textlink="">
      <xdr:nvSpPr>
        <xdr:cNvPr id="266" name="テキスト ボックス 265"/>
        <xdr:cNvSpPr txBox="1"/>
      </xdr:nvSpPr>
      <xdr:spPr>
        <a:xfrm>
          <a:off x="12364085"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154940</xdr:rowOff>
    </xdr:from>
    <xdr:to>
      <xdr:col>65</xdr:col>
      <xdr:colOff>53975</xdr:colOff>
      <xdr:row>56</xdr:row>
      <xdr:rowOff>85090</xdr:rowOff>
    </xdr:to>
    <xdr:sp macro="" textlink="">
      <xdr:nvSpPr>
        <xdr:cNvPr id="267" name="フローチャート: 判断 266"/>
        <xdr:cNvSpPr/>
      </xdr:nvSpPr>
      <xdr:spPr>
        <a:xfrm>
          <a:off x="11856720" y="9584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69850</xdr:rowOff>
    </xdr:from>
    <xdr:ext cx="755015" cy="259080"/>
    <xdr:sp macro="" textlink="">
      <xdr:nvSpPr>
        <xdr:cNvPr id="268" name="テキスト ボックス 267"/>
        <xdr:cNvSpPr txBox="1"/>
      </xdr:nvSpPr>
      <xdr:spPr>
        <a:xfrm>
          <a:off x="11543665" y="96710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015" cy="259080"/>
    <xdr:sp macro="" textlink="">
      <xdr:nvSpPr>
        <xdr:cNvPr id="269" name="テキスト ボックス 268"/>
        <xdr:cNvSpPr txBox="1"/>
      </xdr:nvSpPr>
      <xdr:spPr>
        <a:xfrm>
          <a:off x="1490535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70" name="テキスト ボックス 269"/>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71" name="テキスト ボックス 270"/>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5015" cy="259080"/>
    <xdr:sp macro="" textlink="">
      <xdr:nvSpPr>
        <xdr:cNvPr id="272" name="テキスト ボックス 271"/>
        <xdr:cNvSpPr txBox="1"/>
      </xdr:nvSpPr>
      <xdr:spPr>
        <a:xfrm>
          <a:off x="125120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3" name="テキスト ボックス 272"/>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13335</xdr:rowOff>
    </xdr:from>
    <xdr:to>
      <xdr:col>82</xdr:col>
      <xdr:colOff>158750</xdr:colOff>
      <xdr:row>55</xdr:row>
      <xdr:rowOff>114935</xdr:rowOff>
    </xdr:to>
    <xdr:sp macro="" textlink="">
      <xdr:nvSpPr>
        <xdr:cNvPr id="274" name="楕円 273"/>
        <xdr:cNvSpPr/>
      </xdr:nvSpPr>
      <xdr:spPr>
        <a:xfrm>
          <a:off x="1505331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54</xdr:row>
      <xdr:rowOff>29845</xdr:rowOff>
    </xdr:from>
    <xdr:ext cx="762000" cy="252095"/>
    <xdr:sp macro="" textlink="">
      <xdr:nvSpPr>
        <xdr:cNvPr id="275" name="その他該当値テキスト"/>
        <xdr:cNvSpPr txBox="1"/>
      </xdr:nvSpPr>
      <xdr:spPr>
        <a:xfrm>
          <a:off x="15179040" y="9288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109220</xdr:rowOff>
    </xdr:from>
    <xdr:to>
      <xdr:col>78</xdr:col>
      <xdr:colOff>120650</xdr:colOff>
      <xdr:row>55</xdr:row>
      <xdr:rowOff>38735</xdr:rowOff>
    </xdr:to>
    <xdr:sp macro="" textlink="">
      <xdr:nvSpPr>
        <xdr:cNvPr id="276" name="楕円 275"/>
        <xdr:cNvSpPr/>
      </xdr:nvSpPr>
      <xdr:spPr>
        <a:xfrm>
          <a:off x="1428369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48895</xdr:rowOff>
    </xdr:from>
    <xdr:ext cx="729615" cy="259080"/>
    <xdr:sp macro="" textlink="">
      <xdr:nvSpPr>
        <xdr:cNvPr id="277" name="テキスト ボックス 276"/>
        <xdr:cNvSpPr txBox="1"/>
      </xdr:nvSpPr>
      <xdr:spPr>
        <a:xfrm>
          <a:off x="13987780" y="913574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21590</xdr:rowOff>
    </xdr:from>
    <xdr:to>
      <xdr:col>74</xdr:col>
      <xdr:colOff>31750</xdr:colOff>
      <xdr:row>54</xdr:row>
      <xdr:rowOff>123190</xdr:rowOff>
    </xdr:to>
    <xdr:sp macro="" textlink="">
      <xdr:nvSpPr>
        <xdr:cNvPr id="278" name="楕円 277"/>
        <xdr:cNvSpPr/>
      </xdr:nvSpPr>
      <xdr:spPr>
        <a:xfrm>
          <a:off x="13480415" y="9279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133350</xdr:rowOff>
    </xdr:from>
    <xdr:ext cx="762000" cy="252095"/>
    <xdr:sp macro="" textlink="">
      <xdr:nvSpPr>
        <xdr:cNvPr id="279" name="テキスト ボックス 278"/>
        <xdr:cNvSpPr txBox="1"/>
      </xdr:nvSpPr>
      <xdr:spPr>
        <a:xfrm>
          <a:off x="13167360" y="9048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43815</xdr:rowOff>
    </xdr:from>
    <xdr:to>
      <xdr:col>69</xdr:col>
      <xdr:colOff>142875</xdr:colOff>
      <xdr:row>54</xdr:row>
      <xdr:rowOff>145415</xdr:rowOff>
    </xdr:to>
    <xdr:sp macro="" textlink="">
      <xdr:nvSpPr>
        <xdr:cNvPr id="280" name="楕円 279"/>
        <xdr:cNvSpPr/>
      </xdr:nvSpPr>
      <xdr:spPr>
        <a:xfrm>
          <a:off x="12659995"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155575</xdr:rowOff>
    </xdr:from>
    <xdr:ext cx="762000" cy="252095"/>
    <xdr:sp macro="" textlink="">
      <xdr:nvSpPr>
        <xdr:cNvPr id="281" name="テキスト ボックス 280"/>
        <xdr:cNvSpPr txBox="1"/>
      </xdr:nvSpPr>
      <xdr:spPr>
        <a:xfrm>
          <a:off x="12364085" y="90709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97790</xdr:rowOff>
    </xdr:from>
    <xdr:to>
      <xdr:col>65</xdr:col>
      <xdr:colOff>53975</xdr:colOff>
      <xdr:row>55</xdr:row>
      <xdr:rowOff>27940</xdr:rowOff>
    </xdr:to>
    <xdr:sp macro="" textlink="">
      <xdr:nvSpPr>
        <xdr:cNvPr id="282" name="楕円 281"/>
        <xdr:cNvSpPr/>
      </xdr:nvSpPr>
      <xdr:spPr>
        <a:xfrm>
          <a:off x="11856720" y="93560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38100</xdr:rowOff>
    </xdr:from>
    <xdr:ext cx="755015" cy="259080"/>
    <xdr:sp macro="" textlink="">
      <xdr:nvSpPr>
        <xdr:cNvPr id="283" name="テキスト ボックス 282"/>
        <xdr:cNvSpPr txBox="1"/>
      </xdr:nvSpPr>
      <xdr:spPr>
        <a:xfrm>
          <a:off x="11543665" y="91249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2" name="正方形/長方形 291"/>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前年度から3.2％減少し、類似団体内平均、全国平均及び福島県平均を下回る結果となった。</a:t>
          </a:r>
        </a:p>
        <a:p>
          <a:r>
            <a:rPr kumimoji="1" lang="ja-JP" altLang="en-US" sz="1300">
              <a:latin typeface="ＭＳ Ｐゴシック"/>
              <a:ea typeface="ＭＳ Ｐゴシック"/>
            </a:rPr>
            <a:t>　主な要因としては、令和４年度に田村広域行政組合が解散したことにより、ごみ処理等に係る田村広域行政組合負担金の支出が無くなったことにより減少することとなった。</a:t>
          </a:r>
        </a:p>
        <a:p>
          <a:r>
            <a:rPr kumimoji="1" lang="ja-JP" altLang="en-US" sz="1300">
              <a:latin typeface="ＭＳ Ｐゴシック"/>
              <a:ea typeface="ＭＳ Ｐゴシック"/>
            </a:rPr>
            <a:t>　今後においても、定住促進施策に繋がる事業の充実を図るとともに、効果検証を図り事務事業の見直し、歳出削減に努める。</a:t>
          </a:r>
        </a:p>
      </xdr:txBody>
    </xdr:sp>
    <xdr:clientData/>
  </xdr:twoCellAnchor>
  <xdr:oneCellAnchor>
    <xdr:from>
      <xdr:col>62</xdr:col>
      <xdr:colOff>6350</xdr:colOff>
      <xdr:row>29</xdr:row>
      <xdr:rowOff>107950</xdr:rowOff>
    </xdr:from>
    <xdr:ext cx="298450" cy="225425"/>
    <xdr:sp macro="" textlink="">
      <xdr:nvSpPr>
        <xdr:cNvPr id="295" name="テキスト ボックス 294"/>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2095"/>
    <xdr:sp macro="" textlink="">
      <xdr:nvSpPr>
        <xdr:cNvPr id="297" name="テキスト ボックス 296"/>
        <xdr:cNvSpPr txBox="1"/>
      </xdr:nvSpPr>
      <xdr:spPr>
        <a:xfrm>
          <a:off x="10926445" y="7414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2095"/>
    <xdr:sp macro="" textlink="">
      <xdr:nvSpPr>
        <xdr:cNvPr id="299" name="テキスト ボックス 298"/>
        <xdr:cNvSpPr txBox="1"/>
      </xdr:nvSpPr>
      <xdr:spPr>
        <a:xfrm>
          <a:off x="10926445" y="69570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2095"/>
    <xdr:sp macro="" textlink="">
      <xdr:nvSpPr>
        <xdr:cNvPr id="301" name="テキスト ボックス 300"/>
        <xdr:cNvSpPr txBox="1"/>
      </xdr:nvSpPr>
      <xdr:spPr>
        <a:xfrm>
          <a:off x="10926445" y="64998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2095"/>
    <xdr:sp macro="" textlink="">
      <xdr:nvSpPr>
        <xdr:cNvPr id="303" name="テキスト ボックス 302"/>
        <xdr:cNvSpPr txBox="1"/>
      </xdr:nvSpPr>
      <xdr:spPr>
        <a:xfrm>
          <a:off x="10926445" y="60426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2095"/>
    <xdr:sp macro="" textlink="">
      <xdr:nvSpPr>
        <xdr:cNvPr id="305" name="テキスト ボックス 304"/>
        <xdr:cNvSpPr txBox="1"/>
      </xdr:nvSpPr>
      <xdr:spPr>
        <a:xfrm>
          <a:off x="10926445" y="55854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17780</xdr:rowOff>
    </xdr:to>
    <xdr:cxnSp macro="">
      <xdr:nvCxnSpPr>
        <xdr:cNvPr id="308" name="直線コネクタ 307"/>
        <xdr:cNvCxnSpPr/>
      </xdr:nvCxnSpPr>
      <xdr:spPr>
        <a:xfrm flipV="1">
          <a:off x="1510411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39</xdr:row>
      <xdr:rowOff>160655</xdr:rowOff>
    </xdr:from>
    <xdr:ext cx="762000" cy="259080"/>
    <xdr:sp macro="" textlink="">
      <xdr:nvSpPr>
        <xdr:cNvPr id="309" name="補助費等最小値テキスト"/>
        <xdr:cNvSpPr txBox="1"/>
      </xdr:nvSpPr>
      <xdr:spPr>
        <a:xfrm>
          <a:off x="1517904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182880</xdr:colOff>
      <xdr:row>40</xdr:row>
      <xdr:rowOff>17780</xdr:rowOff>
    </xdr:to>
    <xdr:cxnSp macro="">
      <xdr:nvCxnSpPr>
        <xdr:cNvPr id="310" name="直線コネクタ 309"/>
        <xdr:cNvCxnSpPr/>
      </xdr:nvCxnSpPr>
      <xdr:spPr>
        <a:xfrm>
          <a:off x="15015210" y="6875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33</xdr:row>
      <xdr:rowOff>635</xdr:rowOff>
    </xdr:from>
    <xdr:ext cx="762000" cy="259080"/>
    <xdr:sp macro="" textlink="">
      <xdr:nvSpPr>
        <xdr:cNvPr id="311" name="補助費等最大値テキスト"/>
        <xdr:cNvSpPr txBox="1"/>
      </xdr:nvSpPr>
      <xdr:spPr>
        <a:xfrm>
          <a:off x="1517904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182880</xdr:colOff>
      <xdr:row>34</xdr:row>
      <xdr:rowOff>86360</xdr:rowOff>
    </xdr:to>
    <xdr:cxnSp macro="">
      <xdr:nvCxnSpPr>
        <xdr:cNvPr id="312" name="直線コネクタ 311"/>
        <xdr:cNvCxnSpPr/>
      </xdr:nvCxnSpPr>
      <xdr:spPr>
        <a:xfrm>
          <a:off x="15015210" y="5915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135890</xdr:rowOff>
    </xdr:to>
    <xdr:cxnSp macro="">
      <xdr:nvCxnSpPr>
        <xdr:cNvPr id="313" name="直線コネクタ 312"/>
        <xdr:cNvCxnSpPr/>
      </xdr:nvCxnSpPr>
      <xdr:spPr>
        <a:xfrm flipV="1">
          <a:off x="14334490" y="6162040"/>
          <a:ext cx="76962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36</xdr:row>
      <xdr:rowOff>162560</xdr:rowOff>
    </xdr:from>
    <xdr:ext cx="762000" cy="259080"/>
    <xdr:sp macro="" textlink="">
      <xdr:nvSpPr>
        <xdr:cNvPr id="314" name="補助費等平均値テキスト"/>
        <xdr:cNvSpPr txBox="1"/>
      </xdr:nvSpPr>
      <xdr:spPr>
        <a:xfrm>
          <a:off x="1517904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xdr:cNvSpPr/>
      </xdr:nvSpPr>
      <xdr:spPr>
        <a:xfrm>
          <a:off x="1505331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135890</xdr:rowOff>
    </xdr:to>
    <xdr:cxnSp macro="">
      <xdr:nvCxnSpPr>
        <xdr:cNvPr id="316" name="直線コネクタ 315"/>
        <xdr:cNvCxnSpPr/>
      </xdr:nvCxnSpPr>
      <xdr:spPr>
        <a:xfrm>
          <a:off x="13531215" y="629920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17" name="フローチャート: 判断 316"/>
        <xdr:cNvSpPr/>
      </xdr:nvSpPr>
      <xdr:spPr>
        <a:xfrm>
          <a:off x="1428369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73660</xdr:rowOff>
    </xdr:from>
    <xdr:ext cx="729615" cy="259080"/>
    <xdr:sp macro="" textlink="">
      <xdr:nvSpPr>
        <xdr:cNvPr id="318" name="テキスト ボックス 317"/>
        <xdr:cNvSpPr txBox="1"/>
      </xdr:nvSpPr>
      <xdr:spPr>
        <a:xfrm>
          <a:off x="13987780" y="64173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127000</xdr:rowOff>
    </xdr:from>
    <xdr:to>
      <xdr:col>73</xdr:col>
      <xdr:colOff>180975</xdr:colOff>
      <xdr:row>37</xdr:row>
      <xdr:rowOff>6350</xdr:rowOff>
    </xdr:to>
    <xdr:cxnSp macro="">
      <xdr:nvCxnSpPr>
        <xdr:cNvPr id="319" name="直線コネクタ 318"/>
        <xdr:cNvCxnSpPr/>
      </xdr:nvCxnSpPr>
      <xdr:spPr>
        <a:xfrm flipV="1">
          <a:off x="12710795" y="629920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20" name="フローチャート: 判断 319"/>
        <xdr:cNvSpPr/>
      </xdr:nvSpPr>
      <xdr:spPr>
        <a:xfrm>
          <a:off x="13480415" y="6289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32385</xdr:rowOff>
    </xdr:from>
    <xdr:ext cx="762000" cy="252095"/>
    <xdr:sp macro="" textlink="">
      <xdr:nvSpPr>
        <xdr:cNvPr id="321" name="テキスト ボックス 320"/>
        <xdr:cNvSpPr txBox="1"/>
      </xdr:nvSpPr>
      <xdr:spPr>
        <a:xfrm>
          <a:off x="13167360" y="6376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6350</xdr:rowOff>
    </xdr:from>
    <xdr:to>
      <xdr:col>69</xdr:col>
      <xdr:colOff>92075</xdr:colOff>
      <xdr:row>37</xdr:row>
      <xdr:rowOff>115570</xdr:rowOff>
    </xdr:to>
    <xdr:cxnSp macro="">
      <xdr:nvCxnSpPr>
        <xdr:cNvPr id="322" name="直線コネクタ 321"/>
        <xdr:cNvCxnSpPr/>
      </xdr:nvCxnSpPr>
      <xdr:spPr>
        <a:xfrm flipV="1">
          <a:off x="11890375" y="6350000"/>
          <a:ext cx="8204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23" name="フローチャート: 判断 322"/>
        <xdr:cNvSpPr/>
      </xdr:nvSpPr>
      <xdr:spPr>
        <a:xfrm>
          <a:off x="1265999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96520</xdr:rowOff>
    </xdr:from>
    <xdr:ext cx="762000" cy="259080"/>
    <xdr:sp macro="" textlink="">
      <xdr:nvSpPr>
        <xdr:cNvPr id="324" name="テキスト ボックス 323"/>
        <xdr:cNvSpPr txBox="1"/>
      </xdr:nvSpPr>
      <xdr:spPr>
        <a:xfrm>
          <a:off x="12364085"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5" name="フローチャート: 判断 324"/>
        <xdr:cNvSpPr/>
      </xdr:nvSpPr>
      <xdr:spPr>
        <a:xfrm>
          <a:off x="11856720"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55015" cy="252095"/>
    <xdr:sp macro="" textlink="">
      <xdr:nvSpPr>
        <xdr:cNvPr id="326" name="テキスト ボックス 325"/>
        <xdr:cNvSpPr txBox="1"/>
      </xdr:nvSpPr>
      <xdr:spPr>
        <a:xfrm>
          <a:off x="11543665" y="61131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015" cy="259080"/>
    <xdr:sp macro="" textlink="">
      <xdr:nvSpPr>
        <xdr:cNvPr id="327" name="テキスト ボックス 326"/>
        <xdr:cNvSpPr txBox="1"/>
      </xdr:nvSpPr>
      <xdr:spPr>
        <a:xfrm>
          <a:off x="1490535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8" name="テキスト ボックス 327"/>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9" name="テキスト ボックス 328"/>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5015" cy="259080"/>
    <xdr:sp macro="" textlink="">
      <xdr:nvSpPr>
        <xdr:cNvPr id="330" name="テキスト ボックス 329"/>
        <xdr:cNvSpPr txBox="1"/>
      </xdr:nvSpPr>
      <xdr:spPr>
        <a:xfrm>
          <a:off x="125120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1" name="テキスト ボックス 330"/>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xdr:cNvSpPr/>
      </xdr:nvSpPr>
      <xdr:spPr>
        <a:xfrm>
          <a:off x="1505331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34</xdr:row>
      <xdr:rowOff>127000</xdr:rowOff>
    </xdr:from>
    <xdr:ext cx="762000" cy="259080"/>
    <xdr:sp macro="" textlink="">
      <xdr:nvSpPr>
        <xdr:cNvPr id="333" name="補助費等該当値テキスト"/>
        <xdr:cNvSpPr txBox="1"/>
      </xdr:nvSpPr>
      <xdr:spPr>
        <a:xfrm>
          <a:off x="1517904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34" name="楕円 333"/>
        <xdr:cNvSpPr/>
      </xdr:nvSpPr>
      <xdr:spPr>
        <a:xfrm>
          <a:off x="1428369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29615" cy="259080"/>
    <xdr:sp macro="" textlink="">
      <xdr:nvSpPr>
        <xdr:cNvPr id="335" name="テキスト ボックス 334"/>
        <xdr:cNvSpPr txBox="1"/>
      </xdr:nvSpPr>
      <xdr:spPr>
        <a:xfrm>
          <a:off x="13987780" y="60261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xdr:cNvSpPr/>
      </xdr:nvSpPr>
      <xdr:spPr>
        <a:xfrm>
          <a:off x="13480415" y="624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16510</xdr:rowOff>
    </xdr:from>
    <xdr:ext cx="762000" cy="259080"/>
    <xdr:sp macro="" textlink="">
      <xdr:nvSpPr>
        <xdr:cNvPr id="337" name="テキスト ボックス 336"/>
        <xdr:cNvSpPr txBox="1"/>
      </xdr:nvSpPr>
      <xdr:spPr>
        <a:xfrm>
          <a:off x="1316736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38" name="楕円 337"/>
        <xdr:cNvSpPr/>
      </xdr:nvSpPr>
      <xdr:spPr>
        <a:xfrm>
          <a:off x="12659995"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66675</xdr:rowOff>
    </xdr:from>
    <xdr:ext cx="762000" cy="252095"/>
    <xdr:sp macro="" textlink="">
      <xdr:nvSpPr>
        <xdr:cNvPr id="339" name="テキスト ボックス 338"/>
        <xdr:cNvSpPr txBox="1"/>
      </xdr:nvSpPr>
      <xdr:spPr>
        <a:xfrm>
          <a:off x="12364085" y="60674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0" name="楕円 339"/>
        <xdr:cNvSpPr/>
      </xdr:nvSpPr>
      <xdr:spPr>
        <a:xfrm>
          <a:off x="11856720" y="6408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151130</xdr:rowOff>
    </xdr:from>
    <xdr:ext cx="755015" cy="259080"/>
    <xdr:sp macro="" textlink="">
      <xdr:nvSpPr>
        <xdr:cNvPr id="341" name="テキスト ボックス 340"/>
        <xdr:cNvSpPr txBox="1"/>
      </xdr:nvSpPr>
      <xdr:spPr>
        <a:xfrm>
          <a:off x="11543665" y="64947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2" name="正方形/長方形 341"/>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3" name="正方形/長方形 342"/>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4" name="正方形/長方形 343"/>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9" name="正方形/長方形 348"/>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1" name="正方形/長方形 350"/>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前年度から0.2％上昇し、類似団体内平均、全国平均及び福島県平均を下回ったが、２年連続上昇する結果となった。</a:t>
          </a:r>
        </a:p>
        <a:p>
          <a:r>
            <a:rPr kumimoji="1" lang="ja-JP" altLang="en-US" sz="1300">
              <a:latin typeface="ＭＳ Ｐゴシック"/>
              <a:ea typeface="ＭＳ Ｐゴシック"/>
            </a:rPr>
            <a:t>　主な要因は、役場庁舎建設事業等に係る償還が開始したことによるものであり、岩江こども園事業等の大規模事業に係る借入を予定していることから上昇していくことが見込まれる。</a:t>
          </a:r>
        </a:p>
        <a:p>
          <a:r>
            <a:rPr kumimoji="1" lang="ja-JP" altLang="en-US" sz="1300">
              <a:latin typeface="ＭＳ Ｐゴシック"/>
              <a:ea typeface="ＭＳ Ｐゴシック"/>
            </a:rPr>
            <a:t>　今後においても、有利な地方債の活用を図りながら、高利率事業の繰上償還などを検討し、将来負担の軽減に努める。</a:t>
          </a:r>
        </a:p>
        <a:p>
          <a:r>
            <a:rPr kumimoji="1" lang="ja-JP" altLang="en-US" sz="1300">
              <a:latin typeface="ＭＳ Ｐゴシック"/>
              <a:ea typeface="ＭＳ Ｐゴシック"/>
            </a:rPr>
            <a:t>　</a:t>
          </a:r>
        </a:p>
      </xdr:txBody>
    </xdr:sp>
    <xdr:clientData/>
  </xdr:twoCellAnchor>
  <xdr:oneCellAnchor>
    <xdr:from>
      <xdr:col>3</xdr:col>
      <xdr:colOff>123825</xdr:colOff>
      <xdr:row>69</xdr:row>
      <xdr:rowOff>107950</xdr:rowOff>
    </xdr:from>
    <xdr:ext cx="298450" cy="225425"/>
    <xdr:sp macro="" textlink="">
      <xdr:nvSpPr>
        <xdr:cNvPr id="353" name="テキスト ボックス 352"/>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4" name="直線コネクタ 353"/>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2095"/>
    <xdr:sp macro="" textlink="">
      <xdr:nvSpPr>
        <xdr:cNvPr id="355" name="テキスト ボックス 354"/>
        <xdr:cNvSpPr txBox="1"/>
      </xdr:nvSpPr>
      <xdr:spPr>
        <a:xfrm>
          <a:off x="236855" y="1427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182880</xdr:colOff>
      <xdr:row>80</xdr:row>
      <xdr:rowOff>127000</xdr:rowOff>
    </xdr:to>
    <xdr:cxnSp macro="">
      <xdr:nvCxnSpPr>
        <xdr:cNvPr id="356" name="直線コネクタ 355"/>
        <xdr:cNvCxnSpPr/>
      </xdr:nvCxnSpPr>
      <xdr:spPr>
        <a:xfrm>
          <a:off x="710565" y="13843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8000" cy="252095"/>
    <xdr:sp macro="" textlink="">
      <xdr:nvSpPr>
        <xdr:cNvPr id="357" name="テキスト ボックス 356"/>
        <xdr:cNvSpPr txBox="1"/>
      </xdr:nvSpPr>
      <xdr:spPr>
        <a:xfrm>
          <a:off x="236855" y="13700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58" name="直線コネクタ 357"/>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2095"/>
    <xdr:sp macro="" textlink="">
      <xdr:nvSpPr>
        <xdr:cNvPr id="359" name="テキスト ボックス 358"/>
        <xdr:cNvSpPr txBox="1"/>
      </xdr:nvSpPr>
      <xdr:spPr>
        <a:xfrm>
          <a:off x="236855" y="13129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182880</xdr:colOff>
      <xdr:row>74</xdr:row>
      <xdr:rowOff>12700</xdr:rowOff>
    </xdr:to>
    <xdr:cxnSp macro="">
      <xdr:nvCxnSpPr>
        <xdr:cNvPr id="360" name="直線コネクタ 359"/>
        <xdr:cNvCxnSpPr/>
      </xdr:nvCxnSpPr>
      <xdr:spPr>
        <a:xfrm>
          <a:off x="710565" y="12700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8000" cy="252095"/>
    <xdr:sp macro="" textlink="">
      <xdr:nvSpPr>
        <xdr:cNvPr id="361" name="テキスト ボックス 360"/>
        <xdr:cNvSpPr txBox="1"/>
      </xdr:nvSpPr>
      <xdr:spPr>
        <a:xfrm>
          <a:off x="236855" y="12557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64135</xdr:rowOff>
    </xdr:to>
    <xdr:cxnSp macro="">
      <xdr:nvCxnSpPr>
        <xdr:cNvPr id="364" name="直線コネクタ 363"/>
        <xdr:cNvCxnSpPr/>
      </xdr:nvCxnSpPr>
      <xdr:spPr>
        <a:xfrm flipV="1">
          <a:off x="4414520" y="1274572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36195</xdr:rowOff>
    </xdr:from>
    <xdr:ext cx="755015" cy="259080"/>
    <xdr:sp macro="" textlink="">
      <xdr:nvSpPr>
        <xdr:cNvPr id="365" name="公債費最小値テキスト"/>
        <xdr:cNvSpPr txBox="1"/>
      </xdr:nvSpPr>
      <xdr:spPr>
        <a:xfrm>
          <a:off x="4503420" y="139236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64135</xdr:rowOff>
    </xdr:from>
    <xdr:to>
      <xdr:col>24</xdr:col>
      <xdr:colOff>114300</xdr:colOff>
      <xdr:row>81</xdr:row>
      <xdr:rowOff>64135</xdr:rowOff>
    </xdr:to>
    <xdr:cxnSp macro="">
      <xdr:nvCxnSpPr>
        <xdr:cNvPr id="366" name="直線コネクタ 365"/>
        <xdr:cNvCxnSpPr/>
      </xdr:nvCxnSpPr>
      <xdr:spPr>
        <a:xfrm>
          <a:off x="4342765" y="139515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144780</xdr:rowOff>
    </xdr:from>
    <xdr:ext cx="755015" cy="252095"/>
    <xdr:sp macro="" textlink="">
      <xdr:nvSpPr>
        <xdr:cNvPr id="367" name="公債費最大値テキスト"/>
        <xdr:cNvSpPr txBox="1"/>
      </xdr:nvSpPr>
      <xdr:spPr>
        <a:xfrm>
          <a:off x="4503420" y="124891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xdr:cNvCxnSpPr/>
      </xdr:nvCxnSpPr>
      <xdr:spPr>
        <a:xfrm>
          <a:off x="4342765" y="127457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78</xdr:row>
      <xdr:rowOff>52705</xdr:rowOff>
    </xdr:from>
    <xdr:to>
      <xdr:col>24</xdr:col>
      <xdr:colOff>25400</xdr:colOff>
      <xdr:row>78</xdr:row>
      <xdr:rowOff>64135</xdr:rowOff>
    </xdr:to>
    <xdr:cxnSp macro="">
      <xdr:nvCxnSpPr>
        <xdr:cNvPr id="369" name="直線コネクタ 368"/>
        <xdr:cNvCxnSpPr/>
      </xdr:nvCxnSpPr>
      <xdr:spPr>
        <a:xfrm>
          <a:off x="3657600" y="13425805"/>
          <a:ext cx="7569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99695</xdr:rowOff>
    </xdr:from>
    <xdr:ext cx="755015" cy="252095"/>
    <xdr:sp macro="" textlink="">
      <xdr:nvSpPr>
        <xdr:cNvPr id="370" name="公債費平均値テキスト"/>
        <xdr:cNvSpPr txBox="1"/>
      </xdr:nvSpPr>
      <xdr:spPr>
        <a:xfrm>
          <a:off x="4503420" y="1347279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127635</xdr:rowOff>
    </xdr:from>
    <xdr:to>
      <xdr:col>24</xdr:col>
      <xdr:colOff>76200</xdr:colOff>
      <xdr:row>79</xdr:row>
      <xdr:rowOff>57785</xdr:rowOff>
    </xdr:to>
    <xdr:sp macro="" textlink="">
      <xdr:nvSpPr>
        <xdr:cNvPr id="371" name="フローチャート: 判断 370"/>
        <xdr:cNvSpPr/>
      </xdr:nvSpPr>
      <xdr:spPr>
        <a:xfrm>
          <a:off x="4380865" y="135007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24130</xdr:rowOff>
    </xdr:from>
    <xdr:to>
      <xdr:col>19</xdr:col>
      <xdr:colOff>182880</xdr:colOff>
      <xdr:row>78</xdr:row>
      <xdr:rowOff>52705</xdr:rowOff>
    </xdr:to>
    <xdr:cxnSp macro="">
      <xdr:nvCxnSpPr>
        <xdr:cNvPr id="372" name="直線コネクタ 371"/>
        <xdr:cNvCxnSpPr/>
      </xdr:nvCxnSpPr>
      <xdr:spPr>
        <a:xfrm>
          <a:off x="2841625" y="13397230"/>
          <a:ext cx="8159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156210</xdr:rowOff>
    </xdr:from>
    <xdr:to>
      <xdr:col>20</xdr:col>
      <xdr:colOff>38100</xdr:colOff>
      <xdr:row>79</xdr:row>
      <xdr:rowOff>86360</xdr:rowOff>
    </xdr:to>
    <xdr:sp macro="" textlink="">
      <xdr:nvSpPr>
        <xdr:cNvPr id="373" name="フローチャート: 判断 372"/>
        <xdr:cNvSpPr/>
      </xdr:nvSpPr>
      <xdr:spPr>
        <a:xfrm>
          <a:off x="3611245" y="13529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71120</xdr:rowOff>
    </xdr:from>
    <xdr:ext cx="736600" cy="259080"/>
    <xdr:sp macro="" textlink="">
      <xdr:nvSpPr>
        <xdr:cNvPr id="374" name="テキスト ボックス 373"/>
        <xdr:cNvSpPr txBox="1"/>
      </xdr:nvSpPr>
      <xdr:spPr>
        <a:xfrm>
          <a:off x="3298190" y="1361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24130</xdr:rowOff>
    </xdr:from>
    <xdr:to>
      <xdr:col>15</xdr:col>
      <xdr:colOff>98425</xdr:colOff>
      <xdr:row>78</xdr:row>
      <xdr:rowOff>35560</xdr:rowOff>
    </xdr:to>
    <xdr:cxnSp macro="">
      <xdr:nvCxnSpPr>
        <xdr:cNvPr id="375" name="直線コネクタ 374"/>
        <xdr:cNvCxnSpPr/>
      </xdr:nvCxnSpPr>
      <xdr:spPr>
        <a:xfrm flipV="1">
          <a:off x="2021205" y="1339723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127635</xdr:rowOff>
    </xdr:from>
    <xdr:to>
      <xdr:col>15</xdr:col>
      <xdr:colOff>149225</xdr:colOff>
      <xdr:row>79</xdr:row>
      <xdr:rowOff>57785</xdr:rowOff>
    </xdr:to>
    <xdr:sp macro="" textlink="">
      <xdr:nvSpPr>
        <xdr:cNvPr id="376" name="フローチャート: 判断 375"/>
        <xdr:cNvSpPr/>
      </xdr:nvSpPr>
      <xdr:spPr>
        <a:xfrm>
          <a:off x="2790825"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42545</xdr:rowOff>
    </xdr:from>
    <xdr:ext cx="755015" cy="252095"/>
    <xdr:sp macro="" textlink="">
      <xdr:nvSpPr>
        <xdr:cNvPr id="377" name="テキスト ボックス 376"/>
        <xdr:cNvSpPr txBox="1"/>
      </xdr:nvSpPr>
      <xdr:spPr>
        <a:xfrm>
          <a:off x="2494915" y="135870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35560</xdr:rowOff>
    </xdr:from>
    <xdr:to>
      <xdr:col>11</xdr:col>
      <xdr:colOff>9525</xdr:colOff>
      <xdr:row>78</xdr:row>
      <xdr:rowOff>92710</xdr:rowOff>
    </xdr:to>
    <xdr:cxnSp macro="">
      <xdr:nvCxnSpPr>
        <xdr:cNvPr id="378" name="直線コネクタ 377"/>
        <xdr:cNvCxnSpPr/>
      </xdr:nvCxnSpPr>
      <xdr:spPr>
        <a:xfrm flipV="1">
          <a:off x="1217930" y="13408660"/>
          <a:ext cx="8032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xdr:rowOff>
    </xdr:from>
    <xdr:to>
      <xdr:col>11</xdr:col>
      <xdr:colOff>60325</xdr:colOff>
      <xdr:row>79</xdr:row>
      <xdr:rowOff>114935</xdr:rowOff>
    </xdr:to>
    <xdr:sp macro="" textlink="">
      <xdr:nvSpPr>
        <xdr:cNvPr id="379" name="フローチャート: 判断 378"/>
        <xdr:cNvSpPr/>
      </xdr:nvSpPr>
      <xdr:spPr>
        <a:xfrm>
          <a:off x="1987550" y="135578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99695</xdr:rowOff>
    </xdr:from>
    <xdr:ext cx="762000" cy="252095"/>
    <xdr:sp macro="" textlink="">
      <xdr:nvSpPr>
        <xdr:cNvPr id="380" name="テキスト ボックス 379"/>
        <xdr:cNvSpPr txBox="1"/>
      </xdr:nvSpPr>
      <xdr:spPr>
        <a:xfrm>
          <a:off x="1674495" y="136442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41910</xdr:rowOff>
    </xdr:from>
    <xdr:to>
      <xdr:col>6</xdr:col>
      <xdr:colOff>171450</xdr:colOff>
      <xdr:row>79</xdr:row>
      <xdr:rowOff>143510</xdr:rowOff>
    </xdr:to>
    <xdr:sp macro="" textlink="">
      <xdr:nvSpPr>
        <xdr:cNvPr id="381" name="フローチャート: 判断 380"/>
        <xdr:cNvSpPr/>
      </xdr:nvSpPr>
      <xdr:spPr>
        <a:xfrm>
          <a:off x="1167130" y="1358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128270</xdr:rowOff>
    </xdr:from>
    <xdr:ext cx="755015" cy="259080"/>
    <xdr:sp macro="" textlink="">
      <xdr:nvSpPr>
        <xdr:cNvPr id="382" name="テキスト ボックス 381"/>
        <xdr:cNvSpPr txBox="1"/>
      </xdr:nvSpPr>
      <xdr:spPr>
        <a:xfrm>
          <a:off x="871220" y="136728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015" cy="259080"/>
    <xdr:sp macro="" textlink="">
      <xdr:nvSpPr>
        <xdr:cNvPr id="383" name="テキスト ボックス 382"/>
        <xdr:cNvSpPr txBox="1"/>
      </xdr:nvSpPr>
      <xdr:spPr>
        <a:xfrm>
          <a:off x="421576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015" cy="259080"/>
    <xdr:sp macro="" textlink="">
      <xdr:nvSpPr>
        <xdr:cNvPr id="384" name="テキスト ボックス 383"/>
        <xdr:cNvSpPr txBox="1"/>
      </xdr:nvSpPr>
      <xdr:spPr>
        <a:xfrm>
          <a:off x="346329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015" cy="259080"/>
    <xdr:sp macro="" textlink="">
      <xdr:nvSpPr>
        <xdr:cNvPr id="387" name="テキスト ボックス 386"/>
        <xdr:cNvSpPr txBox="1"/>
      </xdr:nvSpPr>
      <xdr:spPr>
        <a:xfrm>
          <a:off x="101917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13335</xdr:rowOff>
    </xdr:from>
    <xdr:to>
      <xdr:col>24</xdr:col>
      <xdr:colOff>76200</xdr:colOff>
      <xdr:row>78</xdr:row>
      <xdr:rowOff>114935</xdr:rowOff>
    </xdr:to>
    <xdr:sp macro="" textlink="">
      <xdr:nvSpPr>
        <xdr:cNvPr id="388" name="楕円 387"/>
        <xdr:cNvSpPr/>
      </xdr:nvSpPr>
      <xdr:spPr>
        <a:xfrm>
          <a:off x="4380865" y="133864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29845</xdr:rowOff>
    </xdr:from>
    <xdr:ext cx="755015" cy="252095"/>
    <xdr:sp macro="" textlink="">
      <xdr:nvSpPr>
        <xdr:cNvPr id="389" name="公債費該当値テキスト"/>
        <xdr:cNvSpPr txBox="1"/>
      </xdr:nvSpPr>
      <xdr:spPr>
        <a:xfrm>
          <a:off x="4503420" y="132314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1905</xdr:rowOff>
    </xdr:from>
    <xdr:to>
      <xdr:col>20</xdr:col>
      <xdr:colOff>38100</xdr:colOff>
      <xdr:row>78</xdr:row>
      <xdr:rowOff>103505</xdr:rowOff>
    </xdr:to>
    <xdr:sp macro="" textlink="">
      <xdr:nvSpPr>
        <xdr:cNvPr id="390" name="楕円 389"/>
        <xdr:cNvSpPr/>
      </xdr:nvSpPr>
      <xdr:spPr>
        <a:xfrm>
          <a:off x="3611245" y="133750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113665</xdr:rowOff>
    </xdr:from>
    <xdr:ext cx="736600" cy="258445"/>
    <xdr:sp macro="" textlink="">
      <xdr:nvSpPr>
        <xdr:cNvPr id="391" name="テキスト ボックス 390"/>
        <xdr:cNvSpPr txBox="1"/>
      </xdr:nvSpPr>
      <xdr:spPr>
        <a:xfrm>
          <a:off x="3298190" y="13143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144780</xdr:rowOff>
    </xdr:from>
    <xdr:to>
      <xdr:col>15</xdr:col>
      <xdr:colOff>149225</xdr:colOff>
      <xdr:row>78</xdr:row>
      <xdr:rowOff>74930</xdr:rowOff>
    </xdr:to>
    <xdr:sp macro="" textlink="">
      <xdr:nvSpPr>
        <xdr:cNvPr id="392" name="楕円 391"/>
        <xdr:cNvSpPr/>
      </xdr:nvSpPr>
      <xdr:spPr>
        <a:xfrm>
          <a:off x="2790825"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85090</xdr:rowOff>
    </xdr:from>
    <xdr:ext cx="755015" cy="259080"/>
    <xdr:sp macro="" textlink="">
      <xdr:nvSpPr>
        <xdr:cNvPr id="393" name="テキスト ボックス 392"/>
        <xdr:cNvSpPr txBox="1"/>
      </xdr:nvSpPr>
      <xdr:spPr>
        <a:xfrm>
          <a:off x="2494915" y="131152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156210</xdr:rowOff>
    </xdr:from>
    <xdr:to>
      <xdr:col>11</xdr:col>
      <xdr:colOff>60325</xdr:colOff>
      <xdr:row>78</xdr:row>
      <xdr:rowOff>86360</xdr:rowOff>
    </xdr:to>
    <xdr:sp macro="" textlink="">
      <xdr:nvSpPr>
        <xdr:cNvPr id="394" name="楕円 393"/>
        <xdr:cNvSpPr/>
      </xdr:nvSpPr>
      <xdr:spPr>
        <a:xfrm>
          <a:off x="1987550" y="13357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96520</xdr:rowOff>
    </xdr:from>
    <xdr:ext cx="762000" cy="259080"/>
    <xdr:sp macro="" textlink="">
      <xdr:nvSpPr>
        <xdr:cNvPr id="395" name="テキスト ボックス 394"/>
        <xdr:cNvSpPr txBox="1"/>
      </xdr:nvSpPr>
      <xdr:spPr>
        <a:xfrm>
          <a:off x="1674495"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41910</xdr:rowOff>
    </xdr:from>
    <xdr:to>
      <xdr:col>6</xdr:col>
      <xdr:colOff>171450</xdr:colOff>
      <xdr:row>78</xdr:row>
      <xdr:rowOff>143510</xdr:rowOff>
    </xdr:to>
    <xdr:sp macro="" textlink="">
      <xdr:nvSpPr>
        <xdr:cNvPr id="396" name="楕円 395"/>
        <xdr:cNvSpPr/>
      </xdr:nvSpPr>
      <xdr:spPr>
        <a:xfrm>
          <a:off x="116713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153670</xdr:rowOff>
    </xdr:from>
    <xdr:ext cx="755015" cy="259080"/>
    <xdr:sp macro="" textlink="">
      <xdr:nvSpPr>
        <xdr:cNvPr id="397" name="テキスト ボックス 396"/>
        <xdr:cNvSpPr txBox="1"/>
      </xdr:nvSpPr>
      <xdr:spPr>
        <a:xfrm>
          <a:off x="871220" y="13183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前年度から1.0％上昇し、類似団体内平均、全国平均及び福島県平均を上回り、２年連続で上昇する結果となった。</a:t>
          </a:r>
        </a:p>
        <a:p>
          <a:r>
            <a:rPr kumimoji="1" lang="ja-JP" altLang="en-US" sz="1300">
              <a:latin typeface="ＭＳ Ｐゴシック"/>
              <a:ea typeface="ＭＳ Ｐゴシック"/>
            </a:rPr>
            <a:t>　主な要因としては、田村広域行政組合解散による物件費の大幅な上昇によるものである。物価高騰により、委託業務に係る人件費も増加傾向であることから今後も増加していく見込みである。</a:t>
          </a:r>
        </a:p>
        <a:p>
          <a:r>
            <a:rPr kumimoji="1" lang="ja-JP" altLang="en-US" sz="1300">
              <a:latin typeface="ＭＳ Ｐゴシック"/>
              <a:ea typeface="ＭＳ Ｐゴシック"/>
            </a:rPr>
            <a:t>　今後においても、既存事業の廃止や事務事業の見直しなど歳出削減に努める。</a:t>
          </a:r>
        </a:p>
      </xdr:txBody>
    </xdr:sp>
    <xdr:clientData/>
  </xdr:twoCellAnchor>
  <xdr:oneCellAnchor>
    <xdr:from>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2095"/>
    <xdr:sp macro="" textlink="">
      <xdr:nvSpPr>
        <xdr:cNvPr id="411" name="テキスト ボックス 410"/>
        <xdr:cNvSpPr txBox="1"/>
      </xdr:nvSpPr>
      <xdr:spPr>
        <a:xfrm>
          <a:off x="10926445" y="1427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8000" cy="259080"/>
    <xdr:sp macro="" textlink="">
      <xdr:nvSpPr>
        <xdr:cNvPr id="413" name="テキスト ボックス 412"/>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8000" cy="259080"/>
    <xdr:sp macro="" textlink="">
      <xdr:nvSpPr>
        <xdr:cNvPr id="415" name="テキスト ボックス 414"/>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8000" cy="252095"/>
    <xdr:sp macro="" textlink="">
      <xdr:nvSpPr>
        <xdr:cNvPr id="417" name="テキスト ボックス 416"/>
        <xdr:cNvSpPr txBox="1"/>
      </xdr:nvSpPr>
      <xdr:spPr>
        <a:xfrm>
          <a:off x="10926445" y="13129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8000" cy="259080"/>
    <xdr:sp macro="" textlink="">
      <xdr:nvSpPr>
        <xdr:cNvPr id="419" name="テキスト ボックス 418"/>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8000" cy="259080"/>
    <xdr:sp macro="" textlink="">
      <xdr:nvSpPr>
        <xdr:cNvPr id="421" name="テキスト ボックス 420"/>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2095"/>
    <xdr:sp macro="" textlink="">
      <xdr:nvSpPr>
        <xdr:cNvPr id="423" name="テキスト ボックス 422"/>
        <xdr:cNvSpPr txBox="1"/>
      </xdr:nvSpPr>
      <xdr:spPr>
        <a:xfrm>
          <a:off x="10926445" y="11986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xdr:cNvCxnSpPr/>
      </xdr:nvCxnSpPr>
      <xdr:spPr>
        <a:xfrm flipV="1">
          <a:off x="1510411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82</xdr:row>
      <xdr:rowOff>30480</xdr:rowOff>
    </xdr:from>
    <xdr:ext cx="762000" cy="252095"/>
    <xdr:sp macro="" textlink="">
      <xdr:nvSpPr>
        <xdr:cNvPr id="426" name="公債費以外最小値テキスト"/>
        <xdr:cNvSpPr txBox="1"/>
      </xdr:nvSpPr>
      <xdr:spPr>
        <a:xfrm>
          <a:off x="15179040" y="14089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182880</xdr:colOff>
      <xdr:row>82</xdr:row>
      <xdr:rowOff>58420</xdr:rowOff>
    </xdr:to>
    <xdr:cxnSp macro="">
      <xdr:nvCxnSpPr>
        <xdr:cNvPr id="427" name="直線コネクタ 426"/>
        <xdr:cNvCxnSpPr/>
      </xdr:nvCxnSpPr>
      <xdr:spPr>
        <a:xfrm>
          <a:off x="15015210" y="141173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152400</xdr:rowOff>
    </xdr:from>
    <xdr:ext cx="762000" cy="259080"/>
    <xdr:sp macro="" textlink="">
      <xdr:nvSpPr>
        <xdr:cNvPr id="428" name="公債費以外最大値テキスト"/>
        <xdr:cNvSpPr txBox="1"/>
      </xdr:nvSpPr>
      <xdr:spPr>
        <a:xfrm>
          <a:off x="1517904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182880</xdr:colOff>
      <xdr:row>74</xdr:row>
      <xdr:rowOff>66040</xdr:rowOff>
    </xdr:to>
    <xdr:cxnSp macro="">
      <xdr:nvCxnSpPr>
        <xdr:cNvPr id="429" name="直線コネクタ 428"/>
        <xdr:cNvCxnSpPr/>
      </xdr:nvCxnSpPr>
      <xdr:spPr>
        <a:xfrm>
          <a:off x="15015210" y="12753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31750</xdr:rowOff>
    </xdr:from>
    <xdr:to>
      <xdr:col>82</xdr:col>
      <xdr:colOff>107950</xdr:colOff>
      <xdr:row>81</xdr:row>
      <xdr:rowOff>107950</xdr:rowOff>
    </xdr:to>
    <xdr:cxnSp macro="">
      <xdr:nvCxnSpPr>
        <xdr:cNvPr id="430" name="直線コネクタ 429"/>
        <xdr:cNvCxnSpPr/>
      </xdr:nvCxnSpPr>
      <xdr:spPr>
        <a:xfrm>
          <a:off x="14334490" y="1391920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77</xdr:row>
      <xdr:rowOff>100330</xdr:rowOff>
    </xdr:from>
    <xdr:ext cx="762000" cy="252095"/>
    <xdr:sp macro="" textlink="">
      <xdr:nvSpPr>
        <xdr:cNvPr id="431" name="公債費以外平均値テキスト"/>
        <xdr:cNvSpPr txBox="1"/>
      </xdr:nvSpPr>
      <xdr:spPr>
        <a:xfrm>
          <a:off x="15179040" y="133019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xdr:cNvSpPr/>
      </xdr:nvSpPr>
      <xdr:spPr>
        <a:xfrm>
          <a:off x="1505331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81</xdr:row>
      <xdr:rowOff>31750</xdr:rowOff>
    </xdr:to>
    <xdr:cxnSp macro="">
      <xdr:nvCxnSpPr>
        <xdr:cNvPr id="433" name="直線コネクタ 432"/>
        <xdr:cNvCxnSpPr/>
      </xdr:nvCxnSpPr>
      <xdr:spPr>
        <a:xfrm>
          <a:off x="13531215" y="13233400"/>
          <a:ext cx="803275"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xdr:cNvSpPr/>
      </xdr:nvSpPr>
      <xdr:spPr>
        <a:xfrm>
          <a:off x="1428369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81280</xdr:rowOff>
    </xdr:from>
    <xdr:ext cx="729615" cy="259080"/>
    <xdr:sp macro="" textlink="">
      <xdr:nvSpPr>
        <xdr:cNvPr id="435" name="テキスト ボックス 434"/>
        <xdr:cNvSpPr txBox="1"/>
      </xdr:nvSpPr>
      <xdr:spPr>
        <a:xfrm>
          <a:off x="13987780" y="131114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31750</xdr:rowOff>
    </xdr:from>
    <xdr:to>
      <xdr:col>73</xdr:col>
      <xdr:colOff>180975</xdr:colOff>
      <xdr:row>78</xdr:row>
      <xdr:rowOff>157480</xdr:rowOff>
    </xdr:to>
    <xdr:cxnSp macro="">
      <xdr:nvCxnSpPr>
        <xdr:cNvPr id="436" name="直線コネクタ 435"/>
        <xdr:cNvCxnSpPr/>
      </xdr:nvCxnSpPr>
      <xdr:spPr>
        <a:xfrm flipV="1">
          <a:off x="12710795" y="13233400"/>
          <a:ext cx="82042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xdr:cNvSpPr/>
      </xdr:nvSpPr>
      <xdr:spPr>
        <a:xfrm>
          <a:off x="13480415" y="13114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24130</xdr:rowOff>
    </xdr:from>
    <xdr:ext cx="762000" cy="259080"/>
    <xdr:sp macro="" textlink="">
      <xdr:nvSpPr>
        <xdr:cNvPr id="438" name="テキスト ボックス 437"/>
        <xdr:cNvSpPr txBox="1"/>
      </xdr:nvSpPr>
      <xdr:spPr>
        <a:xfrm>
          <a:off x="1316736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157480</xdr:rowOff>
    </xdr:from>
    <xdr:to>
      <xdr:col>69</xdr:col>
      <xdr:colOff>92075</xdr:colOff>
      <xdr:row>81</xdr:row>
      <xdr:rowOff>168910</xdr:rowOff>
    </xdr:to>
    <xdr:cxnSp macro="">
      <xdr:nvCxnSpPr>
        <xdr:cNvPr id="439" name="直線コネクタ 438"/>
        <xdr:cNvCxnSpPr/>
      </xdr:nvCxnSpPr>
      <xdr:spPr>
        <a:xfrm flipV="1">
          <a:off x="11890375" y="13530580"/>
          <a:ext cx="82042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xdr:cNvSpPr/>
      </xdr:nvSpPr>
      <xdr:spPr>
        <a:xfrm>
          <a:off x="12659995"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43180</xdr:rowOff>
    </xdr:from>
    <xdr:ext cx="762000" cy="252095"/>
    <xdr:sp macro="" textlink="">
      <xdr:nvSpPr>
        <xdr:cNvPr id="441" name="テキスト ボックス 440"/>
        <xdr:cNvSpPr txBox="1"/>
      </xdr:nvSpPr>
      <xdr:spPr>
        <a:xfrm>
          <a:off x="12364085" y="13073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xdr:cNvSpPr/>
      </xdr:nvSpPr>
      <xdr:spPr>
        <a:xfrm>
          <a:off x="11856720" y="13327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66040</xdr:rowOff>
    </xdr:from>
    <xdr:ext cx="755015" cy="252095"/>
    <xdr:sp macro="" textlink="">
      <xdr:nvSpPr>
        <xdr:cNvPr id="443" name="テキスト ボックス 442"/>
        <xdr:cNvSpPr txBox="1"/>
      </xdr:nvSpPr>
      <xdr:spPr>
        <a:xfrm>
          <a:off x="11543665" y="130962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015" cy="259080"/>
    <xdr:sp macro="" textlink="">
      <xdr:nvSpPr>
        <xdr:cNvPr id="444" name="テキスト ボックス 443"/>
        <xdr:cNvSpPr txBox="1"/>
      </xdr:nvSpPr>
      <xdr:spPr>
        <a:xfrm>
          <a:off x="1490535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5" name="テキスト ボックス 444"/>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6" name="テキスト ボックス 445"/>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5015" cy="259080"/>
    <xdr:sp macro="" textlink="">
      <xdr:nvSpPr>
        <xdr:cNvPr id="447" name="テキスト ボックス 446"/>
        <xdr:cNvSpPr txBox="1"/>
      </xdr:nvSpPr>
      <xdr:spPr>
        <a:xfrm>
          <a:off x="125120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8" name="テキスト ボックス 447"/>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81</xdr:row>
      <xdr:rowOff>57150</xdr:rowOff>
    </xdr:from>
    <xdr:to>
      <xdr:col>82</xdr:col>
      <xdr:colOff>158750</xdr:colOff>
      <xdr:row>81</xdr:row>
      <xdr:rowOff>158750</xdr:rowOff>
    </xdr:to>
    <xdr:sp macro="" textlink="">
      <xdr:nvSpPr>
        <xdr:cNvPr id="449" name="楕円 448"/>
        <xdr:cNvSpPr/>
      </xdr:nvSpPr>
      <xdr:spPr>
        <a:xfrm>
          <a:off x="1505331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80</xdr:row>
      <xdr:rowOff>137160</xdr:rowOff>
    </xdr:from>
    <xdr:ext cx="762000" cy="259080"/>
    <xdr:sp macro="" textlink="">
      <xdr:nvSpPr>
        <xdr:cNvPr id="450" name="公債費以外該当値テキスト"/>
        <xdr:cNvSpPr txBox="1"/>
      </xdr:nvSpPr>
      <xdr:spPr>
        <a:xfrm>
          <a:off x="1517904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1" name="楕円 450"/>
        <xdr:cNvSpPr/>
      </xdr:nvSpPr>
      <xdr:spPr>
        <a:xfrm>
          <a:off x="1428369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67310</xdr:rowOff>
    </xdr:from>
    <xdr:ext cx="729615" cy="259080"/>
    <xdr:sp macro="" textlink="">
      <xdr:nvSpPr>
        <xdr:cNvPr id="452" name="テキスト ボックス 451"/>
        <xdr:cNvSpPr txBox="1"/>
      </xdr:nvSpPr>
      <xdr:spPr>
        <a:xfrm>
          <a:off x="13987780" y="139547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3" name="楕円 452"/>
        <xdr:cNvSpPr/>
      </xdr:nvSpPr>
      <xdr:spPr>
        <a:xfrm>
          <a:off x="13480415" y="13182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67310</xdr:rowOff>
    </xdr:from>
    <xdr:ext cx="762000" cy="259080"/>
    <xdr:sp macro="" textlink="">
      <xdr:nvSpPr>
        <xdr:cNvPr id="454" name="テキスト ボックス 453"/>
        <xdr:cNvSpPr txBox="1"/>
      </xdr:nvSpPr>
      <xdr:spPr>
        <a:xfrm>
          <a:off x="1316736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5" name="楕円 454"/>
        <xdr:cNvSpPr/>
      </xdr:nvSpPr>
      <xdr:spPr>
        <a:xfrm>
          <a:off x="12659995"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21590</xdr:rowOff>
    </xdr:from>
    <xdr:ext cx="762000" cy="259080"/>
    <xdr:sp macro="" textlink="">
      <xdr:nvSpPr>
        <xdr:cNvPr id="456" name="テキスト ボックス 455"/>
        <xdr:cNvSpPr txBox="1"/>
      </xdr:nvSpPr>
      <xdr:spPr>
        <a:xfrm>
          <a:off x="12364085" y="1356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81</xdr:row>
      <xdr:rowOff>118110</xdr:rowOff>
    </xdr:from>
    <xdr:to>
      <xdr:col>65</xdr:col>
      <xdr:colOff>53975</xdr:colOff>
      <xdr:row>82</xdr:row>
      <xdr:rowOff>48260</xdr:rowOff>
    </xdr:to>
    <xdr:sp macro="" textlink="">
      <xdr:nvSpPr>
        <xdr:cNvPr id="457" name="楕円 456"/>
        <xdr:cNvSpPr/>
      </xdr:nvSpPr>
      <xdr:spPr>
        <a:xfrm>
          <a:off x="11856720" y="14005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33020</xdr:rowOff>
    </xdr:from>
    <xdr:ext cx="755015" cy="259080"/>
    <xdr:sp macro="" textlink="">
      <xdr:nvSpPr>
        <xdr:cNvPr id="458" name="テキスト ボックス 457"/>
        <xdr:cNvSpPr txBox="1"/>
      </xdr:nvSpPr>
      <xdr:spPr>
        <a:xfrm>
          <a:off x="11543665" y="140919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福島県三春町</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59715"/>
    <xdr:sp macro="" textlink="">
      <xdr:nvSpPr>
        <xdr:cNvPr id="29" name="テキスト ボックス 28"/>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128905</xdr:rowOff>
    </xdr:from>
    <xdr:to>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157480</xdr:rowOff>
    </xdr:from>
    <xdr:ext cx="762000" cy="242570"/>
    <xdr:sp macro="" textlink="">
      <xdr:nvSpPr>
        <xdr:cNvPr id="33" name="テキスト ボックス 32"/>
        <xdr:cNvSpPr txBox="1"/>
      </xdr:nvSpPr>
      <xdr:spPr>
        <a:xfrm>
          <a:off x="1273175" y="33832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144145</xdr:rowOff>
    </xdr:from>
    <xdr:to>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160020</xdr:rowOff>
    </xdr:from>
    <xdr:to>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2000" cy="242570"/>
    <xdr:sp macro="" textlink="">
      <xdr:nvSpPr>
        <xdr:cNvPr id="37" name="テキスト ボックス 36"/>
        <xdr:cNvSpPr txBox="1"/>
      </xdr:nvSpPr>
      <xdr:spPr>
        <a:xfrm>
          <a:off x="1273175" y="27539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47650"/>
    <xdr:sp macro="" textlink="">
      <xdr:nvSpPr>
        <xdr:cNvPr id="39" name="テキスト ボックス 38"/>
        <xdr:cNvSpPr txBox="1"/>
      </xdr:nvSpPr>
      <xdr:spPr>
        <a:xfrm>
          <a:off x="1273175" y="24345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48920"/>
    <xdr:sp macro="" textlink="">
      <xdr:nvSpPr>
        <xdr:cNvPr id="45" name="テキスト ボックス 44"/>
        <xdr:cNvSpPr txBox="1"/>
      </xdr:nvSpPr>
      <xdr:spPr>
        <a:xfrm>
          <a:off x="1273175" y="1457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34925</xdr:rowOff>
    </xdr:from>
    <xdr:to>
      <xdr:col>29</xdr:col>
      <xdr:colOff>127000</xdr:colOff>
      <xdr:row>19</xdr:row>
      <xdr:rowOff>127000</xdr:rowOff>
    </xdr:to>
    <xdr:cxnSp macro="">
      <xdr:nvCxnSpPr>
        <xdr:cNvPr id="47" name="直線コネクタ 46"/>
        <xdr:cNvCxnSpPr/>
      </xdr:nvCxnSpPr>
      <xdr:spPr>
        <a:xfrm flipV="1">
          <a:off x="5191125" y="1914525"/>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99695</xdr:rowOff>
    </xdr:from>
    <xdr:ext cx="762000" cy="249555"/>
    <xdr:sp macro="" textlink="">
      <xdr:nvSpPr>
        <xdr:cNvPr id="48" name="人口1人当たり決算額の推移最小値テキスト130"/>
        <xdr:cNvSpPr txBox="1"/>
      </xdr:nvSpPr>
      <xdr:spPr>
        <a:xfrm>
          <a:off x="5264150" y="3325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127000</xdr:rowOff>
    </xdr:from>
    <xdr:to>
      <xdr:col>30</xdr:col>
      <xdr:colOff>25400</xdr:colOff>
      <xdr:row>19</xdr:row>
      <xdr:rowOff>127000</xdr:rowOff>
    </xdr:to>
    <xdr:cxnSp macro="">
      <xdr:nvCxnSpPr>
        <xdr:cNvPr id="49" name="直線コネクタ 48"/>
        <xdr:cNvCxnSpPr/>
      </xdr:nvCxnSpPr>
      <xdr:spPr>
        <a:xfrm>
          <a:off x="5102225" y="33528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121285</xdr:rowOff>
    </xdr:from>
    <xdr:ext cx="762000" cy="252095"/>
    <xdr:sp macro="" textlink="">
      <xdr:nvSpPr>
        <xdr:cNvPr id="50" name="人口1人当たり決算額の推移最大値テキスト130"/>
        <xdr:cNvSpPr txBox="1"/>
      </xdr:nvSpPr>
      <xdr:spPr>
        <a:xfrm>
          <a:off x="5264150" y="16579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34925</xdr:rowOff>
    </xdr:from>
    <xdr:to>
      <xdr:col>30</xdr:col>
      <xdr:colOff>25400</xdr:colOff>
      <xdr:row>11</xdr:row>
      <xdr:rowOff>34925</xdr:rowOff>
    </xdr:to>
    <xdr:cxnSp macro="">
      <xdr:nvCxnSpPr>
        <xdr:cNvPr id="51" name="直線コネクタ 50"/>
        <xdr:cNvCxnSpPr/>
      </xdr:nvCxnSpPr>
      <xdr:spPr>
        <a:xfrm>
          <a:off x="5102225" y="19145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160020</xdr:rowOff>
    </xdr:from>
    <xdr:to>
      <xdr:col>29</xdr:col>
      <xdr:colOff>127000</xdr:colOff>
      <xdr:row>17</xdr:row>
      <xdr:rowOff>74930</xdr:rowOff>
    </xdr:to>
    <xdr:cxnSp macro="">
      <xdr:nvCxnSpPr>
        <xdr:cNvPr id="52" name="直線コネクタ 51"/>
        <xdr:cNvCxnSpPr/>
      </xdr:nvCxnSpPr>
      <xdr:spPr>
        <a:xfrm flipV="1">
          <a:off x="4591050" y="2890520"/>
          <a:ext cx="600075" cy="800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57150</xdr:rowOff>
    </xdr:from>
    <xdr:ext cx="762000" cy="253365"/>
    <xdr:sp macro="" textlink="">
      <xdr:nvSpPr>
        <xdr:cNvPr id="53" name="人口1人当たり決算額の推移平均値テキスト130"/>
        <xdr:cNvSpPr txBox="1"/>
      </xdr:nvSpPr>
      <xdr:spPr>
        <a:xfrm>
          <a:off x="5264150" y="24511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38735</xdr:rowOff>
    </xdr:from>
    <xdr:to>
      <xdr:col>29</xdr:col>
      <xdr:colOff>174625</xdr:colOff>
      <xdr:row>15</xdr:row>
      <xdr:rowOff>137160</xdr:rowOff>
    </xdr:to>
    <xdr:sp macro="" textlink="">
      <xdr:nvSpPr>
        <xdr:cNvPr id="54" name="フローチャート: 判断 53"/>
        <xdr:cNvSpPr/>
      </xdr:nvSpPr>
      <xdr:spPr>
        <a:xfrm>
          <a:off x="5140325" y="260413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74930</xdr:rowOff>
    </xdr:from>
    <xdr:to>
      <xdr:col>26</xdr:col>
      <xdr:colOff>50800</xdr:colOff>
      <xdr:row>17</xdr:row>
      <xdr:rowOff>130810</xdr:rowOff>
    </xdr:to>
    <xdr:cxnSp macro="">
      <xdr:nvCxnSpPr>
        <xdr:cNvPr id="55" name="直線コネクタ 54"/>
        <xdr:cNvCxnSpPr/>
      </xdr:nvCxnSpPr>
      <xdr:spPr>
        <a:xfrm flipV="1">
          <a:off x="3956050" y="2970530"/>
          <a:ext cx="6350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102235</xdr:rowOff>
    </xdr:from>
    <xdr:to>
      <xdr:col>26</xdr:col>
      <xdr:colOff>101600</xdr:colOff>
      <xdr:row>16</xdr:row>
      <xdr:rowOff>34925</xdr:rowOff>
    </xdr:to>
    <xdr:sp macro="" textlink="">
      <xdr:nvSpPr>
        <xdr:cNvPr id="56" name="フローチャート: 判断 55"/>
        <xdr:cNvSpPr/>
      </xdr:nvSpPr>
      <xdr:spPr>
        <a:xfrm>
          <a:off x="4540250" y="26676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46355</xdr:rowOff>
    </xdr:from>
    <xdr:ext cx="736600" cy="254000"/>
    <xdr:sp macro="" textlink="">
      <xdr:nvSpPr>
        <xdr:cNvPr id="57" name="テキスト ボックス 56"/>
        <xdr:cNvSpPr txBox="1"/>
      </xdr:nvSpPr>
      <xdr:spPr>
        <a:xfrm>
          <a:off x="4241800" y="24403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130810</xdr:rowOff>
    </xdr:from>
    <xdr:to>
      <xdr:col>22</xdr:col>
      <xdr:colOff>114300</xdr:colOff>
      <xdr:row>17</xdr:row>
      <xdr:rowOff>161925</xdr:rowOff>
    </xdr:to>
    <xdr:cxnSp macro="">
      <xdr:nvCxnSpPr>
        <xdr:cNvPr id="58" name="直線コネクタ 57"/>
        <xdr:cNvCxnSpPr/>
      </xdr:nvCxnSpPr>
      <xdr:spPr>
        <a:xfrm flipV="1">
          <a:off x="3317875" y="3026410"/>
          <a:ext cx="63817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149225</xdr:rowOff>
    </xdr:from>
    <xdr:to>
      <xdr:col>22</xdr:col>
      <xdr:colOff>165100</xdr:colOff>
      <xdr:row>16</xdr:row>
      <xdr:rowOff>81280</xdr:rowOff>
    </xdr:to>
    <xdr:sp macro="" textlink="">
      <xdr:nvSpPr>
        <xdr:cNvPr id="59" name="フローチャート: 判断 58"/>
        <xdr:cNvSpPr/>
      </xdr:nvSpPr>
      <xdr:spPr>
        <a:xfrm>
          <a:off x="3905250" y="271462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94615</xdr:rowOff>
    </xdr:from>
    <xdr:ext cx="762000" cy="252095"/>
    <xdr:sp macro="" textlink="">
      <xdr:nvSpPr>
        <xdr:cNvPr id="60" name="テキスト ボックス 59"/>
        <xdr:cNvSpPr txBox="1"/>
      </xdr:nvSpPr>
      <xdr:spPr>
        <a:xfrm>
          <a:off x="3606800" y="2488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161925</xdr:rowOff>
    </xdr:from>
    <xdr:to>
      <xdr:col>18</xdr:col>
      <xdr:colOff>174625</xdr:colOff>
      <xdr:row>18</xdr:row>
      <xdr:rowOff>45720</xdr:rowOff>
    </xdr:to>
    <xdr:cxnSp macro="">
      <xdr:nvCxnSpPr>
        <xdr:cNvPr id="61" name="直線コネクタ 60"/>
        <xdr:cNvCxnSpPr/>
      </xdr:nvCxnSpPr>
      <xdr:spPr>
        <a:xfrm flipV="1">
          <a:off x="2670175" y="3057525"/>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55880</xdr:rowOff>
    </xdr:from>
    <xdr:to>
      <xdr:col>19</xdr:col>
      <xdr:colOff>38100</xdr:colOff>
      <xdr:row>16</xdr:row>
      <xdr:rowOff>153670</xdr:rowOff>
    </xdr:to>
    <xdr:sp macro="" textlink="">
      <xdr:nvSpPr>
        <xdr:cNvPr id="62" name="フローチャート: 判断 61"/>
        <xdr:cNvSpPr/>
      </xdr:nvSpPr>
      <xdr:spPr>
        <a:xfrm>
          <a:off x="3270250" y="278638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14</xdr:row>
      <xdr:rowOff>169545</xdr:rowOff>
    </xdr:from>
    <xdr:ext cx="762000" cy="242570"/>
    <xdr:sp macro="" textlink="">
      <xdr:nvSpPr>
        <xdr:cNvPr id="63" name="テキスト ボックス 62"/>
        <xdr:cNvSpPr txBox="1"/>
      </xdr:nvSpPr>
      <xdr:spPr>
        <a:xfrm>
          <a:off x="2968625" y="25634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63500</xdr:rowOff>
    </xdr:from>
    <xdr:to>
      <xdr:col>15</xdr:col>
      <xdr:colOff>101600</xdr:colOff>
      <xdr:row>16</xdr:row>
      <xdr:rowOff>161290</xdr:rowOff>
    </xdr:to>
    <xdr:sp macro="" textlink="">
      <xdr:nvSpPr>
        <xdr:cNvPr id="64" name="フローチャート: 判断 63"/>
        <xdr:cNvSpPr/>
      </xdr:nvSpPr>
      <xdr:spPr>
        <a:xfrm>
          <a:off x="2619375" y="27940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5715</xdr:rowOff>
    </xdr:from>
    <xdr:ext cx="762000" cy="249555"/>
    <xdr:sp macro="" textlink="">
      <xdr:nvSpPr>
        <xdr:cNvPr id="65" name="テキスト ボックス 64"/>
        <xdr:cNvSpPr txBox="1"/>
      </xdr:nvSpPr>
      <xdr:spPr>
        <a:xfrm>
          <a:off x="2320925" y="25711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5015" cy="249555"/>
    <xdr:sp macro="" textlink="">
      <xdr:nvSpPr>
        <xdr:cNvPr id="66" name="テキスト ボックス 65"/>
        <xdr:cNvSpPr txBox="1"/>
      </xdr:nvSpPr>
      <xdr:spPr>
        <a:xfrm>
          <a:off x="5029200" y="38563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111125</xdr:rowOff>
    </xdr:from>
    <xdr:to>
      <xdr:col>29</xdr:col>
      <xdr:colOff>174625</xdr:colOff>
      <xdr:row>17</xdr:row>
      <xdr:rowOff>43815</xdr:rowOff>
    </xdr:to>
    <xdr:sp macro="" textlink="">
      <xdr:nvSpPr>
        <xdr:cNvPr id="71" name="楕円 70"/>
        <xdr:cNvSpPr/>
      </xdr:nvSpPr>
      <xdr:spPr>
        <a:xfrm>
          <a:off x="5140325" y="284162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84455</xdr:rowOff>
    </xdr:from>
    <xdr:ext cx="762000" cy="242570"/>
    <xdr:sp macro="" textlink="">
      <xdr:nvSpPr>
        <xdr:cNvPr id="72" name="人口1人当たり決算額の推移該当値テキスト130"/>
        <xdr:cNvSpPr txBox="1"/>
      </xdr:nvSpPr>
      <xdr:spPr>
        <a:xfrm>
          <a:off x="5264150" y="28149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26670</xdr:rowOff>
    </xdr:from>
    <xdr:to>
      <xdr:col>26</xdr:col>
      <xdr:colOff>101600</xdr:colOff>
      <xdr:row>17</xdr:row>
      <xdr:rowOff>124460</xdr:rowOff>
    </xdr:to>
    <xdr:sp macro="" textlink="">
      <xdr:nvSpPr>
        <xdr:cNvPr id="73" name="楕円 72"/>
        <xdr:cNvSpPr/>
      </xdr:nvSpPr>
      <xdr:spPr>
        <a:xfrm>
          <a:off x="4540250" y="29222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109220</xdr:rowOff>
    </xdr:from>
    <xdr:ext cx="736600" cy="248920"/>
    <xdr:sp macro="" textlink="">
      <xdr:nvSpPr>
        <xdr:cNvPr id="74" name="テキスト ボックス 73"/>
        <xdr:cNvSpPr txBox="1"/>
      </xdr:nvSpPr>
      <xdr:spPr>
        <a:xfrm>
          <a:off x="4241800" y="30048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81915</xdr:rowOff>
    </xdr:from>
    <xdr:to>
      <xdr:col>22</xdr:col>
      <xdr:colOff>165100</xdr:colOff>
      <xdr:row>18</xdr:row>
      <xdr:rowOff>14605</xdr:rowOff>
    </xdr:to>
    <xdr:sp macro="" textlink="">
      <xdr:nvSpPr>
        <xdr:cNvPr id="75" name="楕円 74"/>
        <xdr:cNvSpPr/>
      </xdr:nvSpPr>
      <xdr:spPr>
        <a:xfrm>
          <a:off x="3905250" y="29775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0</xdr:rowOff>
    </xdr:from>
    <xdr:ext cx="762000" cy="249555"/>
    <xdr:sp macro="" textlink="">
      <xdr:nvSpPr>
        <xdr:cNvPr id="76" name="テキスト ボックス 75"/>
        <xdr:cNvSpPr txBox="1"/>
      </xdr:nvSpPr>
      <xdr:spPr>
        <a:xfrm>
          <a:off x="3606800" y="30607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91,361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113030</xdr:rowOff>
    </xdr:from>
    <xdr:to>
      <xdr:col>19</xdr:col>
      <xdr:colOff>38100</xdr:colOff>
      <xdr:row>18</xdr:row>
      <xdr:rowOff>45720</xdr:rowOff>
    </xdr:to>
    <xdr:sp macro="" textlink="">
      <xdr:nvSpPr>
        <xdr:cNvPr id="77" name="楕円 76"/>
        <xdr:cNvSpPr/>
      </xdr:nvSpPr>
      <xdr:spPr>
        <a:xfrm>
          <a:off x="3270250" y="300863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31115</xdr:rowOff>
    </xdr:from>
    <xdr:ext cx="762000" cy="242570"/>
    <xdr:sp macro="" textlink="">
      <xdr:nvSpPr>
        <xdr:cNvPr id="78" name="テキスト ボックス 77"/>
        <xdr:cNvSpPr txBox="1"/>
      </xdr:nvSpPr>
      <xdr:spPr>
        <a:xfrm>
          <a:off x="2968625" y="30918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161925</xdr:rowOff>
    </xdr:from>
    <xdr:to>
      <xdr:col>15</xdr:col>
      <xdr:colOff>101600</xdr:colOff>
      <xdr:row>18</xdr:row>
      <xdr:rowOff>94615</xdr:rowOff>
    </xdr:to>
    <xdr:sp macro="" textlink="">
      <xdr:nvSpPr>
        <xdr:cNvPr id="79" name="楕円 78"/>
        <xdr:cNvSpPr/>
      </xdr:nvSpPr>
      <xdr:spPr>
        <a:xfrm>
          <a:off x="2619375" y="30575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80010</xdr:rowOff>
    </xdr:from>
    <xdr:ext cx="762000" cy="249555"/>
    <xdr:sp macro="" textlink="">
      <xdr:nvSpPr>
        <xdr:cNvPr id="80" name="テキスト ボックス 79"/>
        <xdr:cNvSpPr txBox="1"/>
      </xdr:nvSpPr>
      <xdr:spPr>
        <a:xfrm>
          <a:off x="2320925" y="3140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85725</xdr:rowOff>
    </xdr:from>
    <xdr:to>
      <xdr:col>33</xdr:col>
      <xdr:colOff>114300</xdr:colOff>
      <xdr:row>38</xdr:row>
      <xdr:rowOff>85725</xdr:rowOff>
    </xdr:to>
    <xdr:cxnSp macro="">
      <xdr:nvCxnSpPr>
        <xdr:cNvPr id="96" name="直線コネクタ 95"/>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27317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6" name="テキスト ボックス 105"/>
        <xdr:cNvSpPr txBox="1"/>
      </xdr:nvSpPr>
      <xdr:spPr>
        <a:xfrm>
          <a:off x="1273175" y="5357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217805</xdr:rowOff>
    </xdr:to>
    <xdr:cxnSp macro="">
      <xdr:nvCxnSpPr>
        <xdr:cNvPr id="108" name="直線コネクタ 107"/>
        <xdr:cNvCxnSpPr/>
      </xdr:nvCxnSpPr>
      <xdr:spPr>
        <a:xfrm flipV="1">
          <a:off x="5191125" y="59924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62000" cy="248285"/>
    <xdr:sp macro="" textlink="">
      <xdr:nvSpPr>
        <xdr:cNvPr id="109" name="人口1人当たり決算額の推移最小値テキスト445"/>
        <xdr:cNvSpPr txBox="1"/>
      </xdr:nvSpPr>
      <xdr:spPr>
        <a:xfrm>
          <a:off x="5264150" y="71634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xdr:cNvCxnSpPr/>
      </xdr:nvCxnSpPr>
      <xdr:spPr>
        <a:xfrm>
          <a:off x="5102225" y="71901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62000" cy="254000"/>
    <xdr:sp macro="" textlink="">
      <xdr:nvSpPr>
        <xdr:cNvPr id="111" name="人口1人当たり決算額の推移最大値テキスト445"/>
        <xdr:cNvSpPr txBox="1"/>
      </xdr:nvSpPr>
      <xdr:spPr>
        <a:xfrm>
          <a:off x="5264150" y="5735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xdr:cNvCxnSpPr/>
      </xdr:nvCxnSpPr>
      <xdr:spPr>
        <a:xfrm>
          <a:off x="5102225" y="59924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123825</xdr:rowOff>
    </xdr:from>
    <xdr:to>
      <xdr:col>29</xdr:col>
      <xdr:colOff>127000</xdr:colOff>
      <xdr:row>35</xdr:row>
      <xdr:rowOff>149225</xdr:rowOff>
    </xdr:to>
    <xdr:cxnSp macro="">
      <xdr:nvCxnSpPr>
        <xdr:cNvPr id="113" name="直線コネクタ 112"/>
        <xdr:cNvCxnSpPr/>
      </xdr:nvCxnSpPr>
      <xdr:spPr>
        <a:xfrm>
          <a:off x="4591050" y="6581775"/>
          <a:ext cx="60007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233680</xdr:rowOff>
    </xdr:from>
    <xdr:ext cx="762000" cy="258445"/>
    <xdr:sp macro="" textlink="">
      <xdr:nvSpPr>
        <xdr:cNvPr id="114" name="人口1人当たり決算額の推移平均値テキスト445"/>
        <xdr:cNvSpPr txBox="1"/>
      </xdr:nvSpPr>
      <xdr:spPr>
        <a:xfrm>
          <a:off x="5264150" y="63487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45720</xdr:rowOff>
    </xdr:from>
    <xdr:to>
      <xdr:col>29</xdr:col>
      <xdr:colOff>174625</xdr:colOff>
      <xdr:row>35</xdr:row>
      <xdr:rowOff>147955</xdr:rowOff>
    </xdr:to>
    <xdr:sp macro="" textlink="">
      <xdr:nvSpPr>
        <xdr:cNvPr id="115" name="フローチャート: 判断 114"/>
        <xdr:cNvSpPr/>
      </xdr:nvSpPr>
      <xdr:spPr>
        <a:xfrm>
          <a:off x="5140325" y="650367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123825</xdr:rowOff>
    </xdr:from>
    <xdr:to>
      <xdr:col>26</xdr:col>
      <xdr:colOff>50800</xdr:colOff>
      <xdr:row>35</xdr:row>
      <xdr:rowOff>173355</xdr:rowOff>
    </xdr:to>
    <xdr:cxnSp macro="">
      <xdr:nvCxnSpPr>
        <xdr:cNvPr id="116" name="直線コネクタ 115"/>
        <xdr:cNvCxnSpPr/>
      </xdr:nvCxnSpPr>
      <xdr:spPr>
        <a:xfrm flipV="1">
          <a:off x="3956050" y="6581775"/>
          <a:ext cx="6350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21590</xdr:rowOff>
    </xdr:from>
    <xdr:to>
      <xdr:col>26</xdr:col>
      <xdr:colOff>101600</xdr:colOff>
      <xdr:row>35</xdr:row>
      <xdr:rowOff>122555</xdr:rowOff>
    </xdr:to>
    <xdr:sp macro="" textlink="">
      <xdr:nvSpPr>
        <xdr:cNvPr id="117" name="フローチャート: 判断 116"/>
        <xdr:cNvSpPr/>
      </xdr:nvSpPr>
      <xdr:spPr>
        <a:xfrm>
          <a:off x="4540250" y="64795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133350</xdr:rowOff>
    </xdr:from>
    <xdr:ext cx="736600" cy="255270"/>
    <xdr:sp macro="" textlink="">
      <xdr:nvSpPr>
        <xdr:cNvPr id="118" name="テキスト ボックス 117"/>
        <xdr:cNvSpPr txBox="1"/>
      </xdr:nvSpPr>
      <xdr:spPr>
        <a:xfrm>
          <a:off x="4241800" y="62484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35</xdr:row>
      <xdr:rowOff>173355</xdr:rowOff>
    </xdr:from>
    <xdr:to>
      <xdr:col>22</xdr:col>
      <xdr:colOff>114300</xdr:colOff>
      <xdr:row>35</xdr:row>
      <xdr:rowOff>197485</xdr:rowOff>
    </xdr:to>
    <xdr:cxnSp macro="">
      <xdr:nvCxnSpPr>
        <xdr:cNvPr id="119" name="直線コネクタ 118"/>
        <xdr:cNvCxnSpPr/>
      </xdr:nvCxnSpPr>
      <xdr:spPr>
        <a:xfrm flipV="1">
          <a:off x="3317875" y="6631305"/>
          <a:ext cx="6381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55245</xdr:rowOff>
    </xdr:from>
    <xdr:to>
      <xdr:col>22</xdr:col>
      <xdr:colOff>165100</xdr:colOff>
      <xdr:row>35</xdr:row>
      <xdr:rowOff>157480</xdr:rowOff>
    </xdr:to>
    <xdr:sp macro="" textlink="">
      <xdr:nvSpPr>
        <xdr:cNvPr id="120" name="フローチャート: 判断 119"/>
        <xdr:cNvSpPr/>
      </xdr:nvSpPr>
      <xdr:spPr>
        <a:xfrm>
          <a:off x="3905250" y="65131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167005</xdr:rowOff>
    </xdr:from>
    <xdr:ext cx="762000" cy="256540"/>
    <xdr:sp macro="" textlink="">
      <xdr:nvSpPr>
        <xdr:cNvPr id="121" name="テキスト ボックス 120"/>
        <xdr:cNvSpPr txBox="1"/>
      </xdr:nvSpPr>
      <xdr:spPr>
        <a:xfrm>
          <a:off x="3606800" y="6282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172085</xdr:rowOff>
    </xdr:from>
    <xdr:to>
      <xdr:col>18</xdr:col>
      <xdr:colOff>174625</xdr:colOff>
      <xdr:row>35</xdr:row>
      <xdr:rowOff>197485</xdr:rowOff>
    </xdr:to>
    <xdr:cxnSp macro="">
      <xdr:nvCxnSpPr>
        <xdr:cNvPr id="122" name="直線コネクタ 121"/>
        <xdr:cNvCxnSpPr/>
      </xdr:nvCxnSpPr>
      <xdr:spPr>
        <a:xfrm>
          <a:off x="2670175" y="6630035"/>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185420</xdr:rowOff>
    </xdr:to>
    <xdr:sp macro="" textlink="">
      <xdr:nvSpPr>
        <xdr:cNvPr id="123" name="フローチャート: 判断 122"/>
        <xdr:cNvSpPr/>
      </xdr:nvSpPr>
      <xdr:spPr>
        <a:xfrm>
          <a:off x="3270250" y="654113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194945</xdr:rowOff>
    </xdr:from>
    <xdr:ext cx="762000" cy="259715"/>
    <xdr:sp macro="" textlink="">
      <xdr:nvSpPr>
        <xdr:cNvPr id="124" name="テキスト ボックス 123"/>
        <xdr:cNvSpPr txBox="1"/>
      </xdr:nvSpPr>
      <xdr:spPr>
        <a:xfrm>
          <a:off x="2968625" y="6309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79375</xdr:rowOff>
    </xdr:from>
    <xdr:to>
      <xdr:col>15</xdr:col>
      <xdr:colOff>101600</xdr:colOff>
      <xdr:row>35</xdr:row>
      <xdr:rowOff>180340</xdr:rowOff>
    </xdr:to>
    <xdr:sp macro="" textlink="">
      <xdr:nvSpPr>
        <xdr:cNvPr id="125" name="フローチャート: 判断 124"/>
        <xdr:cNvSpPr/>
      </xdr:nvSpPr>
      <xdr:spPr>
        <a:xfrm>
          <a:off x="2619375" y="6537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191135</xdr:rowOff>
    </xdr:from>
    <xdr:ext cx="762000" cy="255270"/>
    <xdr:sp macro="" textlink="">
      <xdr:nvSpPr>
        <xdr:cNvPr id="126" name="テキスト ボックス 125"/>
        <xdr:cNvSpPr txBox="1"/>
      </xdr:nvSpPr>
      <xdr:spPr>
        <a:xfrm>
          <a:off x="2320925" y="63061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0190"/>
    <xdr:sp macro="" textlink="">
      <xdr:nvSpPr>
        <xdr:cNvPr id="127" name="テキスト ボックス 126"/>
        <xdr:cNvSpPr txBox="1"/>
      </xdr:nvSpPr>
      <xdr:spPr>
        <a:xfrm>
          <a:off x="5029200" y="780161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8" name="テキスト ボックス 127"/>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9" name="テキスト ボックス 128"/>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30" name="テキスト ボックス 129"/>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1" name="テキスト ボックス 130"/>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98425</xdr:rowOff>
    </xdr:from>
    <xdr:to>
      <xdr:col>29</xdr:col>
      <xdr:colOff>174625</xdr:colOff>
      <xdr:row>35</xdr:row>
      <xdr:rowOff>200660</xdr:rowOff>
    </xdr:to>
    <xdr:sp macro="" textlink="">
      <xdr:nvSpPr>
        <xdr:cNvPr id="132" name="楕円 131"/>
        <xdr:cNvSpPr/>
      </xdr:nvSpPr>
      <xdr:spPr>
        <a:xfrm>
          <a:off x="5140325" y="655637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69850</xdr:rowOff>
    </xdr:from>
    <xdr:ext cx="762000" cy="259715"/>
    <xdr:sp macro="" textlink="">
      <xdr:nvSpPr>
        <xdr:cNvPr id="133" name="人口1人当たり決算額の推移該当値テキスト445"/>
        <xdr:cNvSpPr txBox="1"/>
      </xdr:nvSpPr>
      <xdr:spPr>
        <a:xfrm>
          <a:off x="5264150" y="65278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72390</xdr:rowOff>
    </xdr:from>
    <xdr:to>
      <xdr:col>26</xdr:col>
      <xdr:colOff>101600</xdr:colOff>
      <xdr:row>35</xdr:row>
      <xdr:rowOff>173355</xdr:rowOff>
    </xdr:to>
    <xdr:sp macro="" textlink="">
      <xdr:nvSpPr>
        <xdr:cNvPr id="134" name="楕円 133"/>
        <xdr:cNvSpPr/>
      </xdr:nvSpPr>
      <xdr:spPr>
        <a:xfrm>
          <a:off x="4540250" y="65303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158750</xdr:rowOff>
    </xdr:from>
    <xdr:ext cx="736600" cy="259080"/>
    <xdr:sp macro="" textlink="">
      <xdr:nvSpPr>
        <xdr:cNvPr id="135" name="テキスト ボックス 134"/>
        <xdr:cNvSpPr txBox="1"/>
      </xdr:nvSpPr>
      <xdr:spPr>
        <a:xfrm>
          <a:off x="4241800" y="661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23,185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122555</xdr:rowOff>
    </xdr:from>
    <xdr:to>
      <xdr:col>22</xdr:col>
      <xdr:colOff>165100</xdr:colOff>
      <xdr:row>35</xdr:row>
      <xdr:rowOff>224790</xdr:rowOff>
    </xdr:to>
    <xdr:sp macro="" textlink="">
      <xdr:nvSpPr>
        <xdr:cNvPr id="136" name="楕円 135"/>
        <xdr:cNvSpPr/>
      </xdr:nvSpPr>
      <xdr:spPr>
        <a:xfrm>
          <a:off x="3905250" y="6580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208280</xdr:rowOff>
    </xdr:from>
    <xdr:ext cx="762000" cy="259080"/>
    <xdr:sp macro="" textlink="">
      <xdr:nvSpPr>
        <xdr:cNvPr id="137" name="テキスト ボックス 136"/>
        <xdr:cNvSpPr txBox="1"/>
      </xdr:nvSpPr>
      <xdr:spPr>
        <a:xfrm>
          <a:off x="3606800" y="666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147955</xdr:rowOff>
    </xdr:from>
    <xdr:to>
      <xdr:col>19</xdr:col>
      <xdr:colOff>38100</xdr:colOff>
      <xdr:row>35</xdr:row>
      <xdr:rowOff>248920</xdr:rowOff>
    </xdr:to>
    <xdr:sp macro="" textlink="">
      <xdr:nvSpPr>
        <xdr:cNvPr id="138" name="楕円 137"/>
        <xdr:cNvSpPr/>
      </xdr:nvSpPr>
      <xdr:spPr>
        <a:xfrm>
          <a:off x="3270250" y="660590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233680</xdr:rowOff>
    </xdr:from>
    <xdr:ext cx="762000" cy="259080"/>
    <xdr:sp macro="" textlink="">
      <xdr:nvSpPr>
        <xdr:cNvPr id="139" name="テキスト ボックス 138"/>
        <xdr:cNvSpPr txBox="1"/>
      </xdr:nvSpPr>
      <xdr:spPr>
        <a:xfrm>
          <a:off x="2968625"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121285</xdr:rowOff>
    </xdr:from>
    <xdr:to>
      <xdr:col>15</xdr:col>
      <xdr:colOff>101600</xdr:colOff>
      <xdr:row>35</xdr:row>
      <xdr:rowOff>223520</xdr:rowOff>
    </xdr:to>
    <xdr:sp macro="" textlink="">
      <xdr:nvSpPr>
        <xdr:cNvPr id="140" name="楕円 139"/>
        <xdr:cNvSpPr/>
      </xdr:nvSpPr>
      <xdr:spPr>
        <a:xfrm>
          <a:off x="2619375" y="6579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207010</xdr:rowOff>
    </xdr:from>
    <xdr:ext cx="762000" cy="259080"/>
    <xdr:sp macro="" textlink="">
      <xdr:nvSpPr>
        <xdr:cNvPr id="141" name="テキスト ボックス 140"/>
        <xdr:cNvSpPr txBox="1"/>
      </xdr:nvSpPr>
      <xdr:spPr>
        <a:xfrm>
          <a:off x="2320925" y="666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16,312
16,240
72.76
10,614,177
10,337,972
151,388
5,118,832
8,551,806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xdr:cNvSpPr txBox="1"/>
      </xdr:nvSpPr>
      <xdr:spPr>
        <a:xfrm>
          <a:off x="650875" y="306387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2570"/>
    <xdr:sp macro="" textlink="">
      <xdr:nvSpPr>
        <xdr:cNvPr id="31" name="テキスト ボックス 30"/>
        <xdr:cNvSpPr txBox="1"/>
      </xdr:nvSpPr>
      <xdr:spPr>
        <a:xfrm>
          <a:off x="650875" y="336931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4510" cy="249555"/>
    <xdr:sp macro="" textlink="">
      <xdr:nvSpPr>
        <xdr:cNvPr id="42" name="テキスト ボックス 41"/>
        <xdr:cNvSpPr txBox="1"/>
      </xdr:nvSpPr>
      <xdr:spPr>
        <a:xfrm>
          <a:off x="214630" y="6717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123825</xdr:rowOff>
    </xdr:from>
    <xdr:ext cx="524510" cy="242570"/>
    <xdr:sp macro="" textlink="">
      <xdr:nvSpPr>
        <xdr:cNvPr id="44" name="テキスト ボックス 43"/>
        <xdr:cNvSpPr txBox="1"/>
      </xdr:nvSpPr>
      <xdr:spPr>
        <a:xfrm>
          <a:off x="214630" y="64039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110490</xdr:rowOff>
    </xdr:from>
    <xdr:to>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138430</xdr:rowOff>
    </xdr:from>
    <xdr:ext cx="524510" cy="249555"/>
    <xdr:sp macro="" textlink="">
      <xdr:nvSpPr>
        <xdr:cNvPr id="46" name="テキスト ボックス 45"/>
        <xdr:cNvSpPr txBox="1"/>
      </xdr:nvSpPr>
      <xdr:spPr>
        <a:xfrm>
          <a:off x="214630" y="6088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127000</xdr:rowOff>
    </xdr:from>
    <xdr:to>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154940</xdr:rowOff>
    </xdr:from>
    <xdr:ext cx="595630" cy="242570"/>
    <xdr:sp macro="" textlink="">
      <xdr:nvSpPr>
        <xdr:cNvPr id="48" name="テキスト ボックス 47"/>
        <xdr:cNvSpPr txBox="1"/>
      </xdr:nvSpPr>
      <xdr:spPr>
        <a:xfrm>
          <a:off x="166370" y="577469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142240</xdr:rowOff>
    </xdr:from>
    <xdr:to>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49555"/>
    <xdr:sp macro="" textlink="">
      <xdr:nvSpPr>
        <xdr:cNvPr id="50" name="テキスト ボックス 49"/>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158750</xdr:rowOff>
    </xdr:from>
    <xdr:to>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41935"/>
    <xdr:sp macro="" textlink="">
      <xdr:nvSpPr>
        <xdr:cNvPr id="52" name="テキスト ボックス 51"/>
        <xdr:cNvSpPr txBox="1"/>
      </xdr:nvSpPr>
      <xdr:spPr>
        <a:xfrm>
          <a:off x="166370" y="5146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2570"/>
    <xdr:sp macro="" textlink="">
      <xdr:nvSpPr>
        <xdr:cNvPr id="56" name="テキスト ボックス 55"/>
        <xdr:cNvSpPr txBox="1"/>
      </xdr:nvSpPr>
      <xdr:spPr>
        <a:xfrm>
          <a:off x="16637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116840</xdr:rowOff>
    </xdr:from>
    <xdr:to>
      <xdr:col>24</xdr:col>
      <xdr:colOff>62865</xdr:colOff>
      <xdr:row>39</xdr:row>
      <xdr:rowOff>5715</xdr:rowOff>
    </xdr:to>
    <xdr:cxnSp macro="">
      <xdr:nvCxnSpPr>
        <xdr:cNvPr id="58" name="直線コネクタ 57"/>
        <xdr:cNvCxnSpPr/>
      </xdr:nvCxnSpPr>
      <xdr:spPr>
        <a:xfrm flipV="1">
          <a:off x="4252595" y="491109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9525</xdr:rowOff>
    </xdr:from>
    <xdr:ext cx="534670" cy="249555"/>
    <xdr:sp macro="" textlink="">
      <xdr:nvSpPr>
        <xdr:cNvPr id="59" name="人件費最小値テキスト"/>
        <xdr:cNvSpPr txBox="1"/>
      </xdr:nvSpPr>
      <xdr:spPr>
        <a:xfrm>
          <a:off x="4305300" y="6454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5715</xdr:rowOff>
    </xdr:from>
    <xdr:to>
      <xdr:col>24</xdr:col>
      <xdr:colOff>152400</xdr:colOff>
      <xdr:row>39</xdr:row>
      <xdr:rowOff>5715</xdr:rowOff>
    </xdr:to>
    <xdr:cxnSp macro="">
      <xdr:nvCxnSpPr>
        <xdr:cNvPr id="60" name="直線コネクタ 59"/>
        <xdr:cNvCxnSpPr/>
      </xdr:nvCxnSpPr>
      <xdr:spPr>
        <a:xfrm>
          <a:off x="4181475" y="645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65405</xdr:rowOff>
    </xdr:from>
    <xdr:ext cx="598805" cy="248920"/>
    <xdr:sp macro="" textlink="">
      <xdr:nvSpPr>
        <xdr:cNvPr id="61" name="人件費最大値テキスト"/>
        <xdr:cNvSpPr txBox="1"/>
      </xdr:nvSpPr>
      <xdr:spPr>
        <a:xfrm>
          <a:off x="4305300" y="46945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116840</xdr:rowOff>
    </xdr:from>
    <xdr:to>
      <xdr:col>24</xdr:col>
      <xdr:colOff>152400</xdr:colOff>
      <xdr:row>29</xdr:row>
      <xdr:rowOff>116840</xdr:rowOff>
    </xdr:to>
    <xdr:cxnSp macro="">
      <xdr:nvCxnSpPr>
        <xdr:cNvPr id="62" name="直線コネクタ 61"/>
        <xdr:cNvCxnSpPr/>
      </xdr:nvCxnSpPr>
      <xdr:spPr>
        <a:xfrm>
          <a:off x="4181475" y="4911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95885</xdr:rowOff>
    </xdr:from>
    <xdr:to>
      <xdr:col>24</xdr:col>
      <xdr:colOff>63500</xdr:colOff>
      <xdr:row>37</xdr:row>
      <xdr:rowOff>6350</xdr:rowOff>
    </xdr:to>
    <xdr:cxnSp macro="">
      <xdr:nvCxnSpPr>
        <xdr:cNvPr id="63" name="直線コネクタ 62"/>
        <xdr:cNvCxnSpPr/>
      </xdr:nvCxnSpPr>
      <xdr:spPr>
        <a:xfrm flipV="1">
          <a:off x="3492500" y="6045835"/>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65405</xdr:rowOff>
    </xdr:from>
    <xdr:ext cx="598805" cy="248920"/>
    <xdr:sp macro="" textlink="">
      <xdr:nvSpPr>
        <xdr:cNvPr id="64" name="人件費平均値テキスト"/>
        <xdr:cNvSpPr txBox="1"/>
      </xdr:nvSpPr>
      <xdr:spPr>
        <a:xfrm>
          <a:off x="4305300" y="568515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43180</xdr:rowOff>
    </xdr:from>
    <xdr:to>
      <xdr:col>24</xdr:col>
      <xdr:colOff>114300</xdr:colOff>
      <xdr:row>35</xdr:row>
      <xdr:rowOff>140970</xdr:rowOff>
    </xdr:to>
    <xdr:sp macro="" textlink="">
      <xdr:nvSpPr>
        <xdr:cNvPr id="65" name="フローチャート: 判断 64"/>
        <xdr:cNvSpPr/>
      </xdr:nvSpPr>
      <xdr:spPr>
        <a:xfrm>
          <a:off x="4203700" y="582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174625</xdr:colOff>
      <xdr:row>37</xdr:row>
      <xdr:rowOff>63500</xdr:rowOff>
    </xdr:to>
    <xdr:cxnSp macro="">
      <xdr:nvCxnSpPr>
        <xdr:cNvPr id="66" name="直線コネクタ 65"/>
        <xdr:cNvCxnSpPr/>
      </xdr:nvCxnSpPr>
      <xdr:spPr>
        <a:xfrm flipV="1">
          <a:off x="2670175" y="6121400"/>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93345</xdr:rowOff>
    </xdr:from>
    <xdr:to>
      <xdr:col>20</xdr:col>
      <xdr:colOff>38100</xdr:colOff>
      <xdr:row>36</xdr:row>
      <xdr:rowOff>26035</xdr:rowOff>
    </xdr:to>
    <xdr:sp macro="" textlink="">
      <xdr:nvSpPr>
        <xdr:cNvPr id="67" name="フローチャート: 判断 66"/>
        <xdr:cNvSpPr/>
      </xdr:nvSpPr>
      <xdr:spPr>
        <a:xfrm>
          <a:off x="3444875" y="58781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41275</xdr:rowOff>
    </xdr:from>
    <xdr:ext cx="527685" cy="249555"/>
    <xdr:sp macro="" textlink="">
      <xdr:nvSpPr>
        <xdr:cNvPr id="68" name="テキスト ボックス 67"/>
        <xdr:cNvSpPr txBox="1"/>
      </xdr:nvSpPr>
      <xdr:spPr>
        <a:xfrm>
          <a:off x="3244215" y="566102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63500</xdr:rowOff>
    </xdr:from>
    <xdr:to>
      <xdr:col>15</xdr:col>
      <xdr:colOff>50800</xdr:colOff>
      <xdr:row>37</xdr:row>
      <xdr:rowOff>88265</xdr:rowOff>
    </xdr:to>
    <xdr:cxnSp macro="">
      <xdr:nvCxnSpPr>
        <xdr:cNvPr id="69" name="直線コネクタ 68"/>
        <xdr:cNvCxnSpPr/>
      </xdr:nvCxnSpPr>
      <xdr:spPr>
        <a:xfrm flipV="1">
          <a:off x="1860550" y="6178550"/>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57150</xdr:rowOff>
    </xdr:to>
    <xdr:sp macro="" textlink="">
      <xdr:nvSpPr>
        <xdr:cNvPr id="70" name="フローチャート: 判断 69"/>
        <xdr:cNvSpPr/>
      </xdr:nvSpPr>
      <xdr:spPr>
        <a:xfrm>
          <a:off x="2619375" y="5909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72390</xdr:rowOff>
    </xdr:from>
    <xdr:ext cx="527685" cy="249555"/>
    <xdr:sp macro="" textlink="">
      <xdr:nvSpPr>
        <xdr:cNvPr id="71" name="テキスト ボックス 70"/>
        <xdr:cNvSpPr txBox="1"/>
      </xdr:nvSpPr>
      <xdr:spPr>
        <a:xfrm>
          <a:off x="2434590" y="56921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88265</xdr:rowOff>
    </xdr:from>
    <xdr:to>
      <xdr:col>10</xdr:col>
      <xdr:colOff>114300</xdr:colOff>
      <xdr:row>38</xdr:row>
      <xdr:rowOff>94615</xdr:rowOff>
    </xdr:to>
    <xdr:cxnSp macro="">
      <xdr:nvCxnSpPr>
        <xdr:cNvPr id="72" name="直線コネクタ 71"/>
        <xdr:cNvCxnSpPr/>
      </xdr:nvCxnSpPr>
      <xdr:spPr>
        <a:xfrm flipV="1">
          <a:off x="1047750" y="6203315"/>
          <a:ext cx="8128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33655</xdr:rowOff>
    </xdr:from>
    <xdr:to>
      <xdr:col>10</xdr:col>
      <xdr:colOff>165100</xdr:colOff>
      <xdr:row>36</xdr:row>
      <xdr:rowOff>131445</xdr:rowOff>
    </xdr:to>
    <xdr:sp macro="" textlink="">
      <xdr:nvSpPr>
        <xdr:cNvPr id="73" name="フローチャート: 判断 72"/>
        <xdr:cNvSpPr/>
      </xdr:nvSpPr>
      <xdr:spPr>
        <a:xfrm>
          <a:off x="1809750" y="598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147320</xdr:rowOff>
    </xdr:from>
    <xdr:ext cx="527685" cy="249555"/>
    <xdr:sp macro="" textlink="">
      <xdr:nvSpPr>
        <xdr:cNvPr id="74" name="テキスト ボックス 73"/>
        <xdr:cNvSpPr txBox="1"/>
      </xdr:nvSpPr>
      <xdr:spPr>
        <a:xfrm>
          <a:off x="1609090" y="57670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15240</xdr:rowOff>
    </xdr:from>
    <xdr:to>
      <xdr:col>6</xdr:col>
      <xdr:colOff>38100</xdr:colOff>
      <xdr:row>37</xdr:row>
      <xdr:rowOff>113030</xdr:rowOff>
    </xdr:to>
    <xdr:sp macro="" textlink="">
      <xdr:nvSpPr>
        <xdr:cNvPr id="75" name="フローチャート: 判断 74"/>
        <xdr:cNvSpPr/>
      </xdr:nvSpPr>
      <xdr:spPr>
        <a:xfrm>
          <a:off x="1000125" y="6130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128905</xdr:rowOff>
    </xdr:from>
    <xdr:ext cx="527685" cy="242570"/>
    <xdr:sp macro="" textlink="">
      <xdr:nvSpPr>
        <xdr:cNvPr id="76" name="テキスト ボックス 75"/>
        <xdr:cNvSpPr txBox="1"/>
      </xdr:nvSpPr>
      <xdr:spPr>
        <a:xfrm>
          <a:off x="799465" y="59137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46990</xdr:rowOff>
    </xdr:from>
    <xdr:to>
      <xdr:col>24</xdr:col>
      <xdr:colOff>114300</xdr:colOff>
      <xdr:row>36</xdr:row>
      <xdr:rowOff>144780</xdr:rowOff>
    </xdr:to>
    <xdr:sp macro="" textlink="">
      <xdr:nvSpPr>
        <xdr:cNvPr id="82" name="楕円 81"/>
        <xdr:cNvSpPr/>
      </xdr:nvSpPr>
      <xdr:spPr>
        <a:xfrm>
          <a:off x="4203700" y="599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26670</xdr:rowOff>
    </xdr:from>
    <xdr:ext cx="534670" cy="242570"/>
    <xdr:sp macro="" textlink="">
      <xdr:nvSpPr>
        <xdr:cNvPr id="83" name="人件費該当値テキスト"/>
        <xdr:cNvSpPr txBox="1"/>
      </xdr:nvSpPr>
      <xdr:spPr>
        <a:xfrm>
          <a:off x="4305300" y="597662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123190</xdr:rowOff>
    </xdr:from>
    <xdr:to>
      <xdr:col>20</xdr:col>
      <xdr:colOff>38100</xdr:colOff>
      <xdr:row>37</xdr:row>
      <xdr:rowOff>55880</xdr:rowOff>
    </xdr:to>
    <xdr:sp macro="" textlink="">
      <xdr:nvSpPr>
        <xdr:cNvPr id="84" name="楕円 83"/>
        <xdr:cNvSpPr/>
      </xdr:nvSpPr>
      <xdr:spPr>
        <a:xfrm>
          <a:off x="3444875" y="6073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46990</xdr:rowOff>
    </xdr:from>
    <xdr:ext cx="527685" cy="249555"/>
    <xdr:sp macro="" textlink="">
      <xdr:nvSpPr>
        <xdr:cNvPr id="85" name="テキスト ボックス 84"/>
        <xdr:cNvSpPr txBox="1"/>
      </xdr:nvSpPr>
      <xdr:spPr>
        <a:xfrm>
          <a:off x="3244215" y="61620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14605</xdr:rowOff>
    </xdr:from>
    <xdr:to>
      <xdr:col>15</xdr:col>
      <xdr:colOff>101600</xdr:colOff>
      <xdr:row>37</xdr:row>
      <xdr:rowOff>112395</xdr:rowOff>
    </xdr:to>
    <xdr:sp macro="" textlink="">
      <xdr:nvSpPr>
        <xdr:cNvPr id="86" name="楕円 85"/>
        <xdr:cNvSpPr/>
      </xdr:nvSpPr>
      <xdr:spPr>
        <a:xfrm>
          <a:off x="2619375" y="6129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104140</xdr:rowOff>
    </xdr:from>
    <xdr:ext cx="527685" cy="249555"/>
    <xdr:sp macro="" textlink="">
      <xdr:nvSpPr>
        <xdr:cNvPr id="87" name="テキスト ボックス 86"/>
        <xdr:cNvSpPr txBox="1"/>
      </xdr:nvSpPr>
      <xdr:spPr>
        <a:xfrm>
          <a:off x="2434590" y="62191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38735</xdr:rowOff>
    </xdr:from>
    <xdr:to>
      <xdr:col>10</xdr:col>
      <xdr:colOff>165100</xdr:colOff>
      <xdr:row>37</xdr:row>
      <xdr:rowOff>137160</xdr:rowOff>
    </xdr:to>
    <xdr:sp macro="" textlink="">
      <xdr:nvSpPr>
        <xdr:cNvPr id="88" name="楕円 87"/>
        <xdr:cNvSpPr/>
      </xdr:nvSpPr>
      <xdr:spPr>
        <a:xfrm>
          <a:off x="1809750" y="6153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128270</xdr:rowOff>
    </xdr:from>
    <xdr:ext cx="527685" cy="242570"/>
    <xdr:sp macro="" textlink="">
      <xdr:nvSpPr>
        <xdr:cNvPr id="89" name="テキスト ボックス 88"/>
        <xdr:cNvSpPr txBox="1"/>
      </xdr:nvSpPr>
      <xdr:spPr>
        <a:xfrm>
          <a:off x="1609090" y="624332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45720</xdr:rowOff>
    </xdr:from>
    <xdr:to>
      <xdr:col>6</xdr:col>
      <xdr:colOff>38100</xdr:colOff>
      <xdr:row>38</xdr:row>
      <xdr:rowOff>143510</xdr:rowOff>
    </xdr:to>
    <xdr:sp macro="" textlink="">
      <xdr:nvSpPr>
        <xdr:cNvPr id="90" name="楕円 89"/>
        <xdr:cNvSpPr/>
      </xdr:nvSpPr>
      <xdr:spPr>
        <a:xfrm>
          <a:off x="1000125" y="6325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135890</xdr:rowOff>
    </xdr:from>
    <xdr:ext cx="527685" cy="249555"/>
    <xdr:sp macro="" textlink="">
      <xdr:nvSpPr>
        <xdr:cNvPr id="91" name="テキスト ボックス 90"/>
        <xdr:cNvSpPr txBox="1"/>
      </xdr:nvSpPr>
      <xdr:spPr>
        <a:xfrm>
          <a:off x="799465" y="64160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107315</xdr:rowOff>
    </xdr:from>
    <xdr:ext cx="524510" cy="249555"/>
    <xdr:sp macro="" textlink="">
      <xdr:nvSpPr>
        <xdr:cNvPr id="102" name="テキスト ボックス 101"/>
        <xdr:cNvSpPr txBox="1"/>
      </xdr:nvSpPr>
      <xdr:spPr>
        <a:xfrm>
          <a:off x="214630" y="10019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95250</xdr:rowOff>
    </xdr:from>
    <xdr:to>
      <xdr:col>28</xdr:col>
      <xdr:colOff>114300</xdr:colOff>
      <xdr:row>59</xdr:row>
      <xdr:rowOff>95250</xdr:rowOff>
    </xdr:to>
    <xdr:cxnSp macro="">
      <xdr:nvCxnSpPr>
        <xdr:cNvPr id="103" name="直線コネクタ 102"/>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123825</xdr:rowOff>
    </xdr:from>
    <xdr:ext cx="524510" cy="242570"/>
    <xdr:sp macro="" textlink="">
      <xdr:nvSpPr>
        <xdr:cNvPr id="104" name="テキスト ボックス 103"/>
        <xdr:cNvSpPr txBox="1"/>
      </xdr:nvSpPr>
      <xdr:spPr>
        <a:xfrm>
          <a:off x="214630" y="97059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110490</xdr:rowOff>
    </xdr:from>
    <xdr:to>
      <xdr:col>28</xdr:col>
      <xdr:colOff>114300</xdr:colOff>
      <xdr:row>57</xdr:row>
      <xdr:rowOff>110490</xdr:rowOff>
    </xdr:to>
    <xdr:cxnSp macro="">
      <xdr:nvCxnSpPr>
        <xdr:cNvPr id="105" name="直線コネクタ 104"/>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138430</xdr:rowOff>
    </xdr:from>
    <xdr:ext cx="524510" cy="249555"/>
    <xdr:sp macro="" textlink="">
      <xdr:nvSpPr>
        <xdr:cNvPr id="106" name="テキスト ボックス 105"/>
        <xdr:cNvSpPr txBox="1"/>
      </xdr:nvSpPr>
      <xdr:spPr>
        <a:xfrm>
          <a:off x="214630" y="9390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127000</xdr:rowOff>
    </xdr:from>
    <xdr:to>
      <xdr:col>28</xdr:col>
      <xdr:colOff>114300</xdr:colOff>
      <xdr:row>55</xdr:row>
      <xdr:rowOff>127000</xdr:rowOff>
    </xdr:to>
    <xdr:cxnSp macro="">
      <xdr:nvCxnSpPr>
        <xdr:cNvPr id="107" name="直線コネクタ 106"/>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154940</xdr:rowOff>
    </xdr:from>
    <xdr:ext cx="595630" cy="242570"/>
    <xdr:sp macro="" textlink="">
      <xdr:nvSpPr>
        <xdr:cNvPr id="108" name="テキスト ボックス 107"/>
        <xdr:cNvSpPr txBox="1"/>
      </xdr:nvSpPr>
      <xdr:spPr>
        <a:xfrm>
          <a:off x="166370" y="907669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142240</xdr:rowOff>
    </xdr:from>
    <xdr:to>
      <xdr:col>28</xdr:col>
      <xdr:colOff>114300</xdr:colOff>
      <xdr:row>53</xdr:row>
      <xdr:rowOff>142240</xdr:rowOff>
    </xdr:to>
    <xdr:cxnSp macro="">
      <xdr:nvCxnSpPr>
        <xdr:cNvPr id="109" name="直線コネクタ 108"/>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49555"/>
    <xdr:sp macro="" textlink="">
      <xdr:nvSpPr>
        <xdr:cNvPr id="110" name="テキスト ボックス 109"/>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158750</xdr:rowOff>
    </xdr:from>
    <xdr:to>
      <xdr:col>28</xdr:col>
      <xdr:colOff>114300</xdr:colOff>
      <xdr:row>51</xdr:row>
      <xdr:rowOff>158750</xdr:rowOff>
    </xdr:to>
    <xdr:cxnSp macro="">
      <xdr:nvCxnSpPr>
        <xdr:cNvPr id="111" name="直線コネクタ 110"/>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41935"/>
    <xdr:sp macro="" textlink="">
      <xdr:nvSpPr>
        <xdr:cNvPr id="112" name="テキスト ボックス 111"/>
        <xdr:cNvSpPr txBox="1"/>
      </xdr:nvSpPr>
      <xdr:spPr>
        <a:xfrm>
          <a:off x="166370" y="8448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3" name="直線コネクタ 112"/>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36830</xdr:rowOff>
    </xdr:from>
    <xdr:ext cx="595630" cy="249555"/>
    <xdr:sp macro="" textlink="">
      <xdr:nvSpPr>
        <xdr:cNvPr id="114" name="テキスト ボックス 113"/>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2570"/>
    <xdr:sp macro="" textlink="">
      <xdr:nvSpPr>
        <xdr:cNvPr id="116" name="テキスト ボックス 115"/>
        <xdr:cNvSpPr txBox="1"/>
      </xdr:nvSpPr>
      <xdr:spPr>
        <a:xfrm>
          <a:off x="16637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7"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70485</xdr:rowOff>
    </xdr:from>
    <xdr:to>
      <xdr:col>24</xdr:col>
      <xdr:colOff>62865</xdr:colOff>
      <xdr:row>59</xdr:row>
      <xdr:rowOff>40640</xdr:rowOff>
    </xdr:to>
    <xdr:cxnSp macro="">
      <xdr:nvCxnSpPr>
        <xdr:cNvPr id="118" name="直線コネクタ 117"/>
        <xdr:cNvCxnSpPr/>
      </xdr:nvCxnSpPr>
      <xdr:spPr>
        <a:xfrm flipV="1">
          <a:off x="4252595" y="833183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44450</xdr:rowOff>
    </xdr:from>
    <xdr:ext cx="534670" cy="249555"/>
    <xdr:sp macro="" textlink="">
      <xdr:nvSpPr>
        <xdr:cNvPr id="119" name="物件費最小値テキスト"/>
        <xdr:cNvSpPr txBox="1"/>
      </xdr:nvSpPr>
      <xdr:spPr>
        <a:xfrm>
          <a:off x="4305300" y="97917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40640</xdr:rowOff>
    </xdr:from>
    <xdr:to>
      <xdr:col>24</xdr:col>
      <xdr:colOff>152400</xdr:colOff>
      <xdr:row>59</xdr:row>
      <xdr:rowOff>40640</xdr:rowOff>
    </xdr:to>
    <xdr:cxnSp macro="">
      <xdr:nvCxnSpPr>
        <xdr:cNvPr id="120" name="直線コネクタ 119"/>
        <xdr:cNvCxnSpPr/>
      </xdr:nvCxnSpPr>
      <xdr:spPr>
        <a:xfrm>
          <a:off x="4181475" y="978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19050</xdr:rowOff>
    </xdr:from>
    <xdr:ext cx="598805" cy="242570"/>
    <xdr:sp macro="" textlink="">
      <xdr:nvSpPr>
        <xdr:cNvPr id="121" name="物件費最大値テキスト"/>
        <xdr:cNvSpPr txBox="1"/>
      </xdr:nvSpPr>
      <xdr:spPr>
        <a:xfrm>
          <a:off x="4305300" y="811530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70485</xdr:rowOff>
    </xdr:from>
    <xdr:to>
      <xdr:col>24</xdr:col>
      <xdr:colOff>152400</xdr:colOff>
      <xdr:row>50</xdr:row>
      <xdr:rowOff>70485</xdr:rowOff>
    </xdr:to>
    <xdr:cxnSp macro="">
      <xdr:nvCxnSpPr>
        <xdr:cNvPr id="122" name="直線コネクタ 121"/>
        <xdr:cNvCxnSpPr/>
      </xdr:nvCxnSpPr>
      <xdr:spPr>
        <a:xfrm>
          <a:off x="4181475" y="8331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52</xdr:row>
      <xdr:rowOff>29845</xdr:rowOff>
    </xdr:from>
    <xdr:to>
      <xdr:col>24</xdr:col>
      <xdr:colOff>63500</xdr:colOff>
      <xdr:row>53</xdr:row>
      <xdr:rowOff>149225</xdr:rowOff>
    </xdr:to>
    <xdr:cxnSp macro="">
      <xdr:nvCxnSpPr>
        <xdr:cNvPr id="123" name="直線コネクタ 122"/>
        <xdr:cNvCxnSpPr/>
      </xdr:nvCxnSpPr>
      <xdr:spPr>
        <a:xfrm flipV="1">
          <a:off x="3492500" y="8621395"/>
          <a:ext cx="762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78105</xdr:rowOff>
    </xdr:from>
    <xdr:ext cx="534670" cy="249555"/>
    <xdr:sp macro="" textlink="">
      <xdr:nvSpPr>
        <xdr:cNvPr id="124" name="物件費平均値テキスト"/>
        <xdr:cNvSpPr txBox="1"/>
      </xdr:nvSpPr>
      <xdr:spPr>
        <a:xfrm>
          <a:off x="4305300" y="91649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99060</xdr:rowOff>
    </xdr:from>
    <xdr:to>
      <xdr:col>24</xdr:col>
      <xdr:colOff>114300</xdr:colOff>
      <xdr:row>56</xdr:row>
      <xdr:rowOff>31750</xdr:rowOff>
    </xdr:to>
    <xdr:sp macro="" textlink="">
      <xdr:nvSpPr>
        <xdr:cNvPr id="125" name="フローチャート: 判断 124"/>
        <xdr:cNvSpPr/>
      </xdr:nvSpPr>
      <xdr:spPr>
        <a:xfrm>
          <a:off x="4203700" y="918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149225</xdr:rowOff>
    </xdr:from>
    <xdr:to>
      <xdr:col>19</xdr:col>
      <xdr:colOff>174625</xdr:colOff>
      <xdr:row>55</xdr:row>
      <xdr:rowOff>78105</xdr:rowOff>
    </xdr:to>
    <xdr:cxnSp macro="">
      <xdr:nvCxnSpPr>
        <xdr:cNvPr id="126" name="直線コネクタ 125"/>
        <xdr:cNvCxnSpPr/>
      </xdr:nvCxnSpPr>
      <xdr:spPr>
        <a:xfrm flipV="1">
          <a:off x="2670175" y="8905875"/>
          <a:ext cx="82232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119380</xdr:rowOff>
    </xdr:from>
    <xdr:to>
      <xdr:col>20</xdr:col>
      <xdr:colOff>38100</xdr:colOff>
      <xdr:row>56</xdr:row>
      <xdr:rowOff>52070</xdr:rowOff>
    </xdr:to>
    <xdr:sp macro="" textlink="">
      <xdr:nvSpPr>
        <xdr:cNvPr id="127" name="フローチャート: 判断 126"/>
        <xdr:cNvSpPr/>
      </xdr:nvSpPr>
      <xdr:spPr>
        <a:xfrm>
          <a:off x="3444875" y="9206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43180</xdr:rowOff>
    </xdr:from>
    <xdr:ext cx="527685" cy="248920"/>
    <xdr:sp macro="" textlink="">
      <xdr:nvSpPr>
        <xdr:cNvPr id="128" name="テキスト ボックス 127"/>
        <xdr:cNvSpPr txBox="1"/>
      </xdr:nvSpPr>
      <xdr:spPr>
        <a:xfrm>
          <a:off x="3244215" y="929513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113665</xdr:rowOff>
    </xdr:from>
    <xdr:to>
      <xdr:col>15</xdr:col>
      <xdr:colOff>50800</xdr:colOff>
      <xdr:row>55</xdr:row>
      <xdr:rowOff>78105</xdr:rowOff>
    </xdr:to>
    <xdr:cxnSp macro="">
      <xdr:nvCxnSpPr>
        <xdr:cNvPr id="129" name="直線コネクタ 128"/>
        <xdr:cNvCxnSpPr/>
      </xdr:nvCxnSpPr>
      <xdr:spPr>
        <a:xfrm>
          <a:off x="1860550" y="8870315"/>
          <a:ext cx="809625"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31115</xdr:rowOff>
    </xdr:from>
    <xdr:to>
      <xdr:col>15</xdr:col>
      <xdr:colOff>101600</xdr:colOff>
      <xdr:row>56</xdr:row>
      <xdr:rowOff>128905</xdr:rowOff>
    </xdr:to>
    <xdr:sp macro="" textlink="">
      <xdr:nvSpPr>
        <xdr:cNvPr id="130" name="フローチャート: 判断 129"/>
        <xdr:cNvSpPr/>
      </xdr:nvSpPr>
      <xdr:spPr>
        <a:xfrm>
          <a:off x="2619375" y="9283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120650</xdr:rowOff>
    </xdr:from>
    <xdr:ext cx="527685" cy="241935"/>
    <xdr:sp macro="" textlink="">
      <xdr:nvSpPr>
        <xdr:cNvPr id="131" name="テキスト ボックス 130"/>
        <xdr:cNvSpPr txBox="1"/>
      </xdr:nvSpPr>
      <xdr:spPr>
        <a:xfrm>
          <a:off x="2434590" y="937260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50</xdr:row>
      <xdr:rowOff>141605</xdr:rowOff>
    </xdr:from>
    <xdr:to>
      <xdr:col>10</xdr:col>
      <xdr:colOff>114300</xdr:colOff>
      <xdr:row>53</xdr:row>
      <xdr:rowOff>113665</xdr:rowOff>
    </xdr:to>
    <xdr:cxnSp macro="">
      <xdr:nvCxnSpPr>
        <xdr:cNvPr id="132" name="直線コネクタ 131"/>
        <xdr:cNvCxnSpPr/>
      </xdr:nvCxnSpPr>
      <xdr:spPr>
        <a:xfrm>
          <a:off x="1047750" y="8402955"/>
          <a:ext cx="8128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66040</xdr:rowOff>
    </xdr:from>
    <xdr:to>
      <xdr:col>10</xdr:col>
      <xdr:colOff>165100</xdr:colOff>
      <xdr:row>56</xdr:row>
      <xdr:rowOff>163830</xdr:rowOff>
    </xdr:to>
    <xdr:sp macro="" textlink="">
      <xdr:nvSpPr>
        <xdr:cNvPr id="133" name="フローチャート: 判断 132"/>
        <xdr:cNvSpPr/>
      </xdr:nvSpPr>
      <xdr:spPr>
        <a:xfrm>
          <a:off x="1809750" y="9317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155575</xdr:rowOff>
    </xdr:from>
    <xdr:ext cx="527685" cy="242570"/>
    <xdr:sp macro="" textlink="">
      <xdr:nvSpPr>
        <xdr:cNvPr id="134" name="テキスト ボックス 133"/>
        <xdr:cNvSpPr txBox="1"/>
      </xdr:nvSpPr>
      <xdr:spPr>
        <a:xfrm>
          <a:off x="1609090" y="94075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120015</xdr:rowOff>
    </xdr:from>
    <xdr:to>
      <xdr:col>6</xdr:col>
      <xdr:colOff>38100</xdr:colOff>
      <xdr:row>57</xdr:row>
      <xdr:rowOff>52705</xdr:rowOff>
    </xdr:to>
    <xdr:sp macro="" textlink="">
      <xdr:nvSpPr>
        <xdr:cNvPr id="135" name="フローチャート: 判断 134"/>
        <xdr:cNvSpPr/>
      </xdr:nvSpPr>
      <xdr:spPr>
        <a:xfrm>
          <a:off x="1000125" y="9371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43815</xdr:rowOff>
    </xdr:from>
    <xdr:ext cx="527685" cy="249555"/>
    <xdr:sp macro="" textlink="">
      <xdr:nvSpPr>
        <xdr:cNvPr id="136" name="テキスト ボックス 135"/>
        <xdr:cNvSpPr txBox="1"/>
      </xdr:nvSpPr>
      <xdr:spPr>
        <a:xfrm>
          <a:off x="799465" y="94608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7" name="テキスト ボックス 136"/>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8" name="テキスト ボックス 137"/>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9" name="テキスト ボックス 138"/>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40" name="テキスト ボックス 139"/>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41" name="テキスト ボックス 140"/>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51</xdr:row>
      <xdr:rowOff>146050</xdr:rowOff>
    </xdr:from>
    <xdr:to>
      <xdr:col>24</xdr:col>
      <xdr:colOff>114300</xdr:colOff>
      <xdr:row>52</xdr:row>
      <xdr:rowOff>78740</xdr:rowOff>
    </xdr:to>
    <xdr:sp macro="" textlink="">
      <xdr:nvSpPr>
        <xdr:cNvPr id="142" name="楕円 141"/>
        <xdr:cNvSpPr/>
      </xdr:nvSpPr>
      <xdr:spPr>
        <a:xfrm>
          <a:off x="4203700" y="8572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3175</xdr:rowOff>
    </xdr:from>
    <xdr:ext cx="598805" cy="249555"/>
    <xdr:sp macro="" textlink="">
      <xdr:nvSpPr>
        <xdr:cNvPr id="143" name="物件費該当値テキスト"/>
        <xdr:cNvSpPr txBox="1"/>
      </xdr:nvSpPr>
      <xdr:spPr>
        <a:xfrm>
          <a:off x="4305300" y="84296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99695</xdr:rowOff>
    </xdr:from>
    <xdr:to>
      <xdr:col>20</xdr:col>
      <xdr:colOff>38100</xdr:colOff>
      <xdr:row>54</xdr:row>
      <xdr:rowOff>32385</xdr:rowOff>
    </xdr:to>
    <xdr:sp macro="" textlink="">
      <xdr:nvSpPr>
        <xdr:cNvPr id="144" name="楕円 143"/>
        <xdr:cNvSpPr/>
      </xdr:nvSpPr>
      <xdr:spPr>
        <a:xfrm>
          <a:off x="3444875" y="8856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48260</xdr:rowOff>
    </xdr:from>
    <xdr:ext cx="598805" cy="249555"/>
    <xdr:sp macro="" textlink="">
      <xdr:nvSpPr>
        <xdr:cNvPr id="145" name="テキスト ボックス 144"/>
        <xdr:cNvSpPr txBox="1"/>
      </xdr:nvSpPr>
      <xdr:spPr>
        <a:xfrm>
          <a:off x="3211830" y="86398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29210</xdr:rowOff>
    </xdr:from>
    <xdr:to>
      <xdr:col>15</xdr:col>
      <xdr:colOff>101600</xdr:colOff>
      <xdr:row>55</xdr:row>
      <xdr:rowOff>127000</xdr:rowOff>
    </xdr:to>
    <xdr:sp macro="" textlink="">
      <xdr:nvSpPr>
        <xdr:cNvPr id="146" name="楕円 145"/>
        <xdr:cNvSpPr/>
      </xdr:nvSpPr>
      <xdr:spPr>
        <a:xfrm>
          <a:off x="2619375" y="911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142875</xdr:rowOff>
    </xdr:from>
    <xdr:ext cx="598805" cy="249555"/>
    <xdr:sp macro="" textlink="">
      <xdr:nvSpPr>
        <xdr:cNvPr id="147" name="テキスト ボックス 146"/>
        <xdr:cNvSpPr txBox="1"/>
      </xdr:nvSpPr>
      <xdr:spPr>
        <a:xfrm>
          <a:off x="2402205" y="8899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64770</xdr:rowOff>
    </xdr:from>
    <xdr:to>
      <xdr:col>10</xdr:col>
      <xdr:colOff>165100</xdr:colOff>
      <xdr:row>53</xdr:row>
      <xdr:rowOff>162560</xdr:rowOff>
    </xdr:to>
    <xdr:sp macro="" textlink="">
      <xdr:nvSpPr>
        <xdr:cNvPr id="148" name="楕円 147"/>
        <xdr:cNvSpPr/>
      </xdr:nvSpPr>
      <xdr:spPr>
        <a:xfrm>
          <a:off x="1809750" y="882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13335</xdr:rowOff>
    </xdr:from>
    <xdr:ext cx="598805" cy="249555"/>
    <xdr:sp macro="" textlink="">
      <xdr:nvSpPr>
        <xdr:cNvPr id="149" name="テキスト ボックス 148"/>
        <xdr:cNvSpPr txBox="1"/>
      </xdr:nvSpPr>
      <xdr:spPr>
        <a:xfrm>
          <a:off x="1576705" y="86048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50</xdr:row>
      <xdr:rowOff>93345</xdr:rowOff>
    </xdr:from>
    <xdr:to>
      <xdr:col>6</xdr:col>
      <xdr:colOff>38100</xdr:colOff>
      <xdr:row>51</xdr:row>
      <xdr:rowOff>26035</xdr:rowOff>
    </xdr:to>
    <xdr:sp macro="" textlink="">
      <xdr:nvSpPr>
        <xdr:cNvPr id="150" name="楕円 149"/>
        <xdr:cNvSpPr/>
      </xdr:nvSpPr>
      <xdr:spPr>
        <a:xfrm>
          <a:off x="1000125" y="8354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49</xdr:row>
      <xdr:rowOff>41275</xdr:rowOff>
    </xdr:from>
    <xdr:ext cx="598805" cy="249555"/>
    <xdr:sp macro="" textlink="">
      <xdr:nvSpPr>
        <xdr:cNvPr id="151" name="テキスト ボックス 150"/>
        <xdr:cNvSpPr txBox="1"/>
      </xdr:nvSpPr>
      <xdr:spPr>
        <a:xfrm>
          <a:off x="767080" y="8137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52" name="正方形/長方形 151"/>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53" name="正方形/長方形 152"/>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4" name="正方形/長方形 153"/>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5" name="正方形/長方形 154"/>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6" name="正方形/長方形 155"/>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7" name="正方形/長方形 156"/>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8" name="正方形/長方形 157"/>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9" name="正方形/長方形 158"/>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60" name="テキスト ボックス 159"/>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61" name="直線コネクタ 160"/>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134620</xdr:rowOff>
    </xdr:from>
    <xdr:to>
      <xdr:col>28</xdr:col>
      <xdr:colOff>114300</xdr:colOff>
      <xdr:row>78</xdr:row>
      <xdr:rowOff>134620</xdr:rowOff>
    </xdr:to>
    <xdr:cxnSp macro="">
      <xdr:nvCxnSpPr>
        <xdr:cNvPr id="162" name="直線コネクタ 161"/>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162560</xdr:rowOff>
    </xdr:from>
    <xdr:ext cx="248920" cy="242570"/>
    <xdr:sp macro="" textlink="">
      <xdr:nvSpPr>
        <xdr:cNvPr id="163" name="テキスト ボックス 162"/>
        <xdr:cNvSpPr txBox="1"/>
      </xdr:nvSpPr>
      <xdr:spPr>
        <a:xfrm>
          <a:off x="481330" y="12881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4" name="直線コネクタ 163"/>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52705</xdr:rowOff>
    </xdr:from>
    <xdr:ext cx="524510" cy="242570"/>
    <xdr:sp macro="" textlink="">
      <xdr:nvSpPr>
        <xdr:cNvPr id="165" name="テキスト ボックス 164"/>
        <xdr:cNvSpPr txBox="1"/>
      </xdr:nvSpPr>
      <xdr:spPr>
        <a:xfrm>
          <a:off x="214630" y="124415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79375</xdr:rowOff>
    </xdr:from>
    <xdr:to>
      <xdr:col>28</xdr:col>
      <xdr:colOff>114300</xdr:colOff>
      <xdr:row>73</xdr:row>
      <xdr:rowOff>79375</xdr:rowOff>
    </xdr:to>
    <xdr:cxnSp macro="">
      <xdr:nvCxnSpPr>
        <xdr:cNvPr id="166" name="直線コネクタ 165"/>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107315</xdr:rowOff>
    </xdr:from>
    <xdr:ext cx="524510" cy="249555"/>
    <xdr:sp macro="" textlink="">
      <xdr:nvSpPr>
        <xdr:cNvPr id="167" name="テキスト ボックス 166"/>
        <xdr:cNvSpPr txBox="1"/>
      </xdr:nvSpPr>
      <xdr:spPr>
        <a:xfrm>
          <a:off x="214630" y="120008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134620</xdr:rowOff>
    </xdr:from>
    <xdr:to>
      <xdr:col>28</xdr:col>
      <xdr:colOff>114300</xdr:colOff>
      <xdr:row>70</xdr:row>
      <xdr:rowOff>134620</xdr:rowOff>
    </xdr:to>
    <xdr:cxnSp macro="">
      <xdr:nvCxnSpPr>
        <xdr:cNvPr id="168" name="直線コネクタ 167"/>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162560</xdr:rowOff>
    </xdr:from>
    <xdr:ext cx="524510" cy="242570"/>
    <xdr:sp macro="" textlink="">
      <xdr:nvSpPr>
        <xdr:cNvPr id="169" name="テキスト ボックス 168"/>
        <xdr:cNvSpPr txBox="1"/>
      </xdr:nvSpPr>
      <xdr:spPr>
        <a:xfrm>
          <a:off x="214630" y="115608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4510" cy="242570"/>
    <xdr:sp macro="" textlink="">
      <xdr:nvSpPr>
        <xdr:cNvPr id="171" name="テキスト ボックス 170"/>
        <xdr:cNvSpPr txBox="1"/>
      </xdr:nvSpPr>
      <xdr:spPr>
        <a:xfrm>
          <a:off x="214630" y="11120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18415</xdr:rowOff>
    </xdr:from>
    <xdr:to>
      <xdr:col>24</xdr:col>
      <xdr:colOff>62865</xdr:colOff>
      <xdr:row>78</xdr:row>
      <xdr:rowOff>91440</xdr:rowOff>
    </xdr:to>
    <xdr:cxnSp macro="">
      <xdr:nvCxnSpPr>
        <xdr:cNvPr id="173" name="直線コネクタ 172"/>
        <xdr:cNvCxnSpPr/>
      </xdr:nvCxnSpPr>
      <xdr:spPr>
        <a:xfrm flipV="1">
          <a:off x="4252595" y="11911965"/>
          <a:ext cx="1270" cy="1063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94615</xdr:rowOff>
    </xdr:from>
    <xdr:ext cx="378460" cy="242570"/>
    <xdr:sp macro="" textlink="">
      <xdr:nvSpPr>
        <xdr:cNvPr id="174" name="維持補修費最小値テキスト"/>
        <xdr:cNvSpPr txBox="1"/>
      </xdr:nvSpPr>
      <xdr:spPr>
        <a:xfrm>
          <a:off x="4305300" y="12978765"/>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91440</xdr:rowOff>
    </xdr:from>
    <xdr:to>
      <xdr:col>24</xdr:col>
      <xdr:colOff>152400</xdr:colOff>
      <xdr:row>78</xdr:row>
      <xdr:rowOff>91440</xdr:rowOff>
    </xdr:to>
    <xdr:cxnSp macro="">
      <xdr:nvCxnSpPr>
        <xdr:cNvPr id="175" name="直線コネクタ 174"/>
        <xdr:cNvCxnSpPr/>
      </xdr:nvCxnSpPr>
      <xdr:spPr>
        <a:xfrm>
          <a:off x="4181475" y="1297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132080</xdr:rowOff>
    </xdr:from>
    <xdr:ext cx="534670" cy="249555"/>
    <xdr:sp macro="" textlink="">
      <xdr:nvSpPr>
        <xdr:cNvPr id="176" name="維持補修費最大値テキスト"/>
        <xdr:cNvSpPr txBox="1"/>
      </xdr:nvSpPr>
      <xdr:spPr>
        <a:xfrm>
          <a:off x="4305300" y="116954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18415</xdr:rowOff>
    </xdr:from>
    <xdr:to>
      <xdr:col>24</xdr:col>
      <xdr:colOff>152400</xdr:colOff>
      <xdr:row>72</xdr:row>
      <xdr:rowOff>18415</xdr:rowOff>
    </xdr:to>
    <xdr:cxnSp macro="">
      <xdr:nvCxnSpPr>
        <xdr:cNvPr id="177" name="直線コネクタ 176"/>
        <xdr:cNvCxnSpPr/>
      </xdr:nvCxnSpPr>
      <xdr:spPr>
        <a:xfrm>
          <a:off x="4181475" y="11911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73</xdr:row>
      <xdr:rowOff>144780</xdr:rowOff>
    </xdr:from>
    <xdr:to>
      <xdr:col>24</xdr:col>
      <xdr:colOff>63500</xdr:colOff>
      <xdr:row>76</xdr:row>
      <xdr:rowOff>60960</xdr:rowOff>
    </xdr:to>
    <xdr:cxnSp macro="">
      <xdr:nvCxnSpPr>
        <xdr:cNvPr id="178" name="直線コネクタ 177"/>
        <xdr:cNvCxnSpPr/>
      </xdr:nvCxnSpPr>
      <xdr:spPr>
        <a:xfrm>
          <a:off x="3492500" y="12203430"/>
          <a:ext cx="762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27940</xdr:rowOff>
    </xdr:from>
    <xdr:ext cx="469900" cy="242570"/>
    <xdr:sp macro="" textlink="">
      <xdr:nvSpPr>
        <xdr:cNvPr id="179" name="維持補修費平均値テキスト"/>
        <xdr:cNvSpPr txBox="1"/>
      </xdr:nvSpPr>
      <xdr:spPr>
        <a:xfrm>
          <a:off x="4305300" y="12581890"/>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48895</xdr:rowOff>
    </xdr:from>
    <xdr:to>
      <xdr:col>24</xdr:col>
      <xdr:colOff>114300</xdr:colOff>
      <xdr:row>76</xdr:row>
      <xdr:rowOff>146685</xdr:rowOff>
    </xdr:to>
    <xdr:sp macro="" textlink="">
      <xdr:nvSpPr>
        <xdr:cNvPr id="180" name="フローチャート: 判断 179"/>
        <xdr:cNvSpPr/>
      </xdr:nvSpPr>
      <xdr:spPr>
        <a:xfrm>
          <a:off x="4203700" y="12602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144780</xdr:rowOff>
    </xdr:from>
    <xdr:to>
      <xdr:col>19</xdr:col>
      <xdr:colOff>174625</xdr:colOff>
      <xdr:row>75</xdr:row>
      <xdr:rowOff>106045</xdr:rowOff>
    </xdr:to>
    <xdr:cxnSp macro="">
      <xdr:nvCxnSpPr>
        <xdr:cNvPr id="181" name="直線コネクタ 180"/>
        <xdr:cNvCxnSpPr/>
      </xdr:nvCxnSpPr>
      <xdr:spPr>
        <a:xfrm flipV="1">
          <a:off x="2670175" y="12203430"/>
          <a:ext cx="822325"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22225</xdr:rowOff>
    </xdr:from>
    <xdr:to>
      <xdr:col>20</xdr:col>
      <xdr:colOff>38100</xdr:colOff>
      <xdr:row>76</xdr:row>
      <xdr:rowOff>120015</xdr:rowOff>
    </xdr:to>
    <xdr:sp macro="" textlink="">
      <xdr:nvSpPr>
        <xdr:cNvPr id="182" name="フローチャート: 判断 181"/>
        <xdr:cNvSpPr/>
      </xdr:nvSpPr>
      <xdr:spPr>
        <a:xfrm>
          <a:off x="3444875" y="12576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111125</xdr:rowOff>
    </xdr:from>
    <xdr:ext cx="462915" cy="249555"/>
    <xdr:sp macro="" textlink="">
      <xdr:nvSpPr>
        <xdr:cNvPr id="183" name="テキスト ボックス 182"/>
        <xdr:cNvSpPr txBox="1"/>
      </xdr:nvSpPr>
      <xdr:spPr>
        <a:xfrm>
          <a:off x="3276600" y="126650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106045</xdr:rowOff>
    </xdr:from>
    <xdr:to>
      <xdr:col>15</xdr:col>
      <xdr:colOff>50800</xdr:colOff>
      <xdr:row>77</xdr:row>
      <xdr:rowOff>62230</xdr:rowOff>
    </xdr:to>
    <xdr:cxnSp macro="">
      <xdr:nvCxnSpPr>
        <xdr:cNvPr id="184" name="直線コネクタ 183"/>
        <xdr:cNvCxnSpPr/>
      </xdr:nvCxnSpPr>
      <xdr:spPr>
        <a:xfrm flipV="1">
          <a:off x="1860550" y="12494895"/>
          <a:ext cx="809625"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164465</xdr:rowOff>
    </xdr:from>
    <xdr:to>
      <xdr:col>15</xdr:col>
      <xdr:colOff>101600</xdr:colOff>
      <xdr:row>76</xdr:row>
      <xdr:rowOff>97155</xdr:rowOff>
    </xdr:to>
    <xdr:sp macro="" textlink="">
      <xdr:nvSpPr>
        <xdr:cNvPr id="185" name="フローチャート: 判断 184"/>
        <xdr:cNvSpPr/>
      </xdr:nvSpPr>
      <xdr:spPr>
        <a:xfrm>
          <a:off x="2619375" y="1255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88900</xdr:rowOff>
    </xdr:from>
    <xdr:ext cx="462915" cy="242570"/>
    <xdr:sp macro="" textlink="">
      <xdr:nvSpPr>
        <xdr:cNvPr id="186" name="テキスト ボックス 185"/>
        <xdr:cNvSpPr txBox="1"/>
      </xdr:nvSpPr>
      <xdr:spPr>
        <a:xfrm>
          <a:off x="2451100" y="126428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62230</xdr:rowOff>
    </xdr:from>
    <xdr:to>
      <xdr:col>10</xdr:col>
      <xdr:colOff>114300</xdr:colOff>
      <xdr:row>77</xdr:row>
      <xdr:rowOff>100965</xdr:rowOff>
    </xdr:to>
    <xdr:cxnSp macro="">
      <xdr:nvCxnSpPr>
        <xdr:cNvPr id="187" name="直線コネクタ 186"/>
        <xdr:cNvCxnSpPr/>
      </xdr:nvCxnSpPr>
      <xdr:spPr>
        <a:xfrm flipV="1">
          <a:off x="1047750" y="12781280"/>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164465</xdr:rowOff>
    </xdr:from>
    <xdr:to>
      <xdr:col>10</xdr:col>
      <xdr:colOff>165100</xdr:colOff>
      <xdr:row>76</xdr:row>
      <xdr:rowOff>97155</xdr:rowOff>
    </xdr:to>
    <xdr:sp macro="" textlink="">
      <xdr:nvSpPr>
        <xdr:cNvPr id="188" name="フローチャート: 判断 187"/>
        <xdr:cNvSpPr/>
      </xdr:nvSpPr>
      <xdr:spPr>
        <a:xfrm>
          <a:off x="1809750" y="1255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113030</xdr:rowOff>
    </xdr:from>
    <xdr:ext cx="462915" cy="249555"/>
    <xdr:sp macro="" textlink="">
      <xdr:nvSpPr>
        <xdr:cNvPr id="189" name="テキスト ボックス 188"/>
        <xdr:cNvSpPr txBox="1"/>
      </xdr:nvSpPr>
      <xdr:spPr>
        <a:xfrm>
          <a:off x="1641475" y="123367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139065</xdr:rowOff>
    </xdr:from>
    <xdr:to>
      <xdr:col>6</xdr:col>
      <xdr:colOff>38100</xdr:colOff>
      <xdr:row>77</xdr:row>
      <xdr:rowOff>71755</xdr:rowOff>
    </xdr:to>
    <xdr:sp macro="" textlink="">
      <xdr:nvSpPr>
        <xdr:cNvPr id="190" name="フローチャート: 判断 189"/>
        <xdr:cNvSpPr/>
      </xdr:nvSpPr>
      <xdr:spPr>
        <a:xfrm>
          <a:off x="1000125" y="126930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88265</xdr:rowOff>
    </xdr:from>
    <xdr:ext cx="462915" cy="242570"/>
    <xdr:sp macro="" textlink="">
      <xdr:nvSpPr>
        <xdr:cNvPr id="191" name="テキスト ボックス 190"/>
        <xdr:cNvSpPr txBox="1"/>
      </xdr:nvSpPr>
      <xdr:spPr>
        <a:xfrm>
          <a:off x="831850" y="1247711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11430</xdr:rowOff>
    </xdr:from>
    <xdr:to>
      <xdr:col>24</xdr:col>
      <xdr:colOff>114300</xdr:colOff>
      <xdr:row>76</xdr:row>
      <xdr:rowOff>109220</xdr:rowOff>
    </xdr:to>
    <xdr:sp macro="" textlink="">
      <xdr:nvSpPr>
        <xdr:cNvPr id="197" name="楕円 196"/>
        <xdr:cNvSpPr/>
      </xdr:nvSpPr>
      <xdr:spPr>
        <a:xfrm>
          <a:off x="4203700" y="1256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33655</xdr:rowOff>
    </xdr:from>
    <xdr:ext cx="469900" cy="249555"/>
    <xdr:sp macro="" textlink="">
      <xdr:nvSpPr>
        <xdr:cNvPr id="198" name="維持補修費該当値テキスト"/>
        <xdr:cNvSpPr txBox="1"/>
      </xdr:nvSpPr>
      <xdr:spPr>
        <a:xfrm>
          <a:off x="4305300" y="124225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95885</xdr:rowOff>
    </xdr:from>
    <xdr:to>
      <xdr:col>20</xdr:col>
      <xdr:colOff>38100</xdr:colOff>
      <xdr:row>74</xdr:row>
      <xdr:rowOff>28575</xdr:rowOff>
    </xdr:to>
    <xdr:sp macro="" textlink="">
      <xdr:nvSpPr>
        <xdr:cNvPr id="199" name="楕円 198"/>
        <xdr:cNvSpPr/>
      </xdr:nvSpPr>
      <xdr:spPr>
        <a:xfrm>
          <a:off x="3444875" y="12154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72</xdr:row>
      <xdr:rowOff>44450</xdr:rowOff>
    </xdr:from>
    <xdr:ext cx="527685" cy="249555"/>
    <xdr:sp macro="" textlink="">
      <xdr:nvSpPr>
        <xdr:cNvPr id="200" name="テキスト ボックス 199"/>
        <xdr:cNvSpPr txBox="1"/>
      </xdr:nvSpPr>
      <xdr:spPr>
        <a:xfrm>
          <a:off x="3244215" y="119380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57785</xdr:rowOff>
    </xdr:from>
    <xdr:to>
      <xdr:col>15</xdr:col>
      <xdr:colOff>101600</xdr:colOff>
      <xdr:row>75</xdr:row>
      <xdr:rowOff>155575</xdr:rowOff>
    </xdr:to>
    <xdr:sp macro="" textlink="">
      <xdr:nvSpPr>
        <xdr:cNvPr id="201" name="楕円 200"/>
        <xdr:cNvSpPr/>
      </xdr:nvSpPr>
      <xdr:spPr>
        <a:xfrm>
          <a:off x="2619375" y="1244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5715</xdr:rowOff>
    </xdr:from>
    <xdr:ext cx="527685" cy="249555"/>
    <xdr:sp macro="" textlink="">
      <xdr:nvSpPr>
        <xdr:cNvPr id="202" name="テキスト ボックス 201"/>
        <xdr:cNvSpPr txBox="1"/>
      </xdr:nvSpPr>
      <xdr:spPr>
        <a:xfrm>
          <a:off x="2434590" y="122294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13335</xdr:rowOff>
    </xdr:from>
    <xdr:to>
      <xdr:col>10</xdr:col>
      <xdr:colOff>165100</xdr:colOff>
      <xdr:row>77</xdr:row>
      <xdr:rowOff>111125</xdr:rowOff>
    </xdr:to>
    <xdr:sp macro="" textlink="">
      <xdr:nvSpPr>
        <xdr:cNvPr id="203" name="楕円 202"/>
        <xdr:cNvSpPr/>
      </xdr:nvSpPr>
      <xdr:spPr>
        <a:xfrm>
          <a:off x="1809750" y="1273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102870</xdr:rowOff>
    </xdr:from>
    <xdr:ext cx="462915" cy="249555"/>
    <xdr:sp macro="" textlink="">
      <xdr:nvSpPr>
        <xdr:cNvPr id="204" name="テキスト ボックス 203"/>
        <xdr:cNvSpPr txBox="1"/>
      </xdr:nvSpPr>
      <xdr:spPr>
        <a:xfrm>
          <a:off x="1641475" y="128219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52070</xdr:rowOff>
    </xdr:from>
    <xdr:to>
      <xdr:col>6</xdr:col>
      <xdr:colOff>38100</xdr:colOff>
      <xdr:row>77</xdr:row>
      <xdr:rowOff>149860</xdr:rowOff>
    </xdr:to>
    <xdr:sp macro="" textlink="">
      <xdr:nvSpPr>
        <xdr:cNvPr id="205" name="楕円 204"/>
        <xdr:cNvSpPr/>
      </xdr:nvSpPr>
      <xdr:spPr>
        <a:xfrm>
          <a:off x="1000125" y="12771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140970</xdr:rowOff>
    </xdr:from>
    <xdr:ext cx="462915" cy="249555"/>
    <xdr:sp macro="" textlink="">
      <xdr:nvSpPr>
        <xdr:cNvPr id="206" name="テキスト ボックス 205"/>
        <xdr:cNvSpPr txBox="1"/>
      </xdr:nvSpPr>
      <xdr:spPr>
        <a:xfrm>
          <a:off x="831850" y="128600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4510" cy="252095"/>
    <xdr:sp macro="" textlink="">
      <xdr:nvSpPr>
        <xdr:cNvPr id="217" name="テキスト ボックス 216"/>
        <xdr:cNvSpPr txBox="1"/>
      </xdr:nvSpPr>
      <xdr:spPr>
        <a:xfrm>
          <a:off x="214630" y="1668526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4510" cy="259080"/>
    <xdr:sp macro="" textlink="">
      <xdr:nvSpPr>
        <xdr:cNvPr id="219" name="テキスト ボックス 218"/>
        <xdr:cNvSpPr txBox="1"/>
      </xdr:nvSpPr>
      <xdr:spPr>
        <a:xfrm>
          <a:off x="214630" y="1635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4510" cy="252095"/>
    <xdr:sp macro="" textlink="">
      <xdr:nvSpPr>
        <xdr:cNvPr id="221" name="テキスト ボックス 220"/>
        <xdr:cNvSpPr txBox="1"/>
      </xdr:nvSpPr>
      <xdr:spPr>
        <a:xfrm>
          <a:off x="214630" y="160318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4510" cy="259080"/>
    <xdr:sp macro="" textlink="">
      <xdr:nvSpPr>
        <xdr:cNvPr id="223" name="テキスト ボックス 222"/>
        <xdr:cNvSpPr txBox="1"/>
      </xdr:nvSpPr>
      <xdr:spPr>
        <a:xfrm>
          <a:off x="214630" y="15705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2095"/>
    <xdr:sp macro="" textlink="">
      <xdr:nvSpPr>
        <xdr:cNvPr id="225" name="テキスト ボックス 224"/>
        <xdr:cNvSpPr txBox="1"/>
      </xdr:nvSpPr>
      <xdr:spPr>
        <a:xfrm>
          <a:off x="166370" y="153797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9" name="テキスト ボックス 228"/>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2570"/>
    <xdr:sp macro="" textlink="">
      <xdr:nvSpPr>
        <xdr:cNvPr id="231" name="テキスト ボックス 230"/>
        <xdr:cNvSpPr txBox="1"/>
      </xdr:nvSpPr>
      <xdr:spPr>
        <a:xfrm>
          <a:off x="16637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103505</xdr:rowOff>
    </xdr:from>
    <xdr:to>
      <xdr:col>24</xdr:col>
      <xdr:colOff>62865</xdr:colOff>
      <xdr:row>98</xdr:row>
      <xdr:rowOff>90170</xdr:rowOff>
    </xdr:to>
    <xdr:cxnSp macro="">
      <xdr:nvCxnSpPr>
        <xdr:cNvPr id="233" name="直線コネクタ 232"/>
        <xdr:cNvCxnSpPr/>
      </xdr:nvCxnSpPr>
      <xdr:spPr>
        <a:xfrm flipV="1">
          <a:off x="4252595" y="14803755"/>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4670" cy="259080"/>
    <xdr:sp macro="" textlink="">
      <xdr:nvSpPr>
        <xdr:cNvPr id="234" name="扶助費最小値テキスト"/>
        <xdr:cNvSpPr txBox="1"/>
      </xdr:nvSpPr>
      <xdr:spPr>
        <a:xfrm>
          <a:off x="4305300" y="16324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35" name="直線コネクタ 234"/>
        <xdr:cNvCxnSpPr/>
      </xdr:nvCxnSpPr>
      <xdr:spPr>
        <a:xfrm>
          <a:off x="4181475" y="16320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52070</xdr:rowOff>
    </xdr:from>
    <xdr:ext cx="598805" cy="242570"/>
    <xdr:sp macro="" textlink="">
      <xdr:nvSpPr>
        <xdr:cNvPr id="236" name="扶助費最大値テキスト"/>
        <xdr:cNvSpPr txBox="1"/>
      </xdr:nvSpPr>
      <xdr:spPr>
        <a:xfrm>
          <a:off x="4305300" y="1458722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103505</xdr:rowOff>
    </xdr:from>
    <xdr:to>
      <xdr:col>24</xdr:col>
      <xdr:colOff>152400</xdr:colOff>
      <xdr:row>89</xdr:row>
      <xdr:rowOff>103505</xdr:rowOff>
    </xdr:to>
    <xdr:cxnSp macro="">
      <xdr:nvCxnSpPr>
        <xdr:cNvPr id="237" name="直線コネクタ 236"/>
        <xdr:cNvCxnSpPr/>
      </xdr:nvCxnSpPr>
      <xdr:spPr>
        <a:xfrm>
          <a:off x="4181475" y="14803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148590</xdr:rowOff>
    </xdr:from>
    <xdr:to>
      <xdr:col>24</xdr:col>
      <xdr:colOff>63500</xdr:colOff>
      <xdr:row>98</xdr:row>
      <xdr:rowOff>75565</xdr:rowOff>
    </xdr:to>
    <xdr:cxnSp macro="">
      <xdr:nvCxnSpPr>
        <xdr:cNvPr id="238" name="直線コネクタ 237"/>
        <xdr:cNvCxnSpPr/>
      </xdr:nvCxnSpPr>
      <xdr:spPr>
        <a:xfrm flipV="1">
          <a:off x="3492500" y="16036290"/>
          <a:ext cx="762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15875</xdr:rowOff>
    </xdr:from>
    <xdr:ext cx="534670" cy="259080"/>
    <xdr:sp macro="" textlink="">
      <xdr:nvSpPr>
        <xdr:cNvPr id="239" name="扶助費平均値テキスト"/>
        <xdr:cNvSpPr txBox="1"/>
      </xdr:nvSpPr>
      <xdr:spPr>
        <a:xfrm>
          <a:off x="4305300" y="15560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164465</xdr:rowOff>
    </xdr:from>
    <xdr:to>
      <xdr:col>24</xdr:col>
      <xdr:colOff>114300</xdr:colOff>
      <xdr:row>95</xdr:row>
      <xdr:rowOff>94615</xdr:rowOff>
    </xdr:to>
    <xdr:sp macro="" textlink="">
      <xdr:nvSpPr>
        <xdr:cNvPr id="240" name="フローチャート: 判断 239"/>
        <xdr:cNvSpPr/>
      </xdr:nvSpPr>
      <xdr:spPr>
        <a:xfrm>
          <a:off x="4203700" y="1570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75565</xdr:rowOff>
    </xdr:from>
    <xdr:to>
      <xdr:col>19</xdr:col>
      <xdr:colOff>174625</xdr:colOff>
      <xdr:row>98</xdr:row>
      <xdr:rowOff>126365</xdr:rowOff>
    </xdr:to>
    <xdr:cxnSp macro="">
      <xdr:nvCxnSpPr>
        <xdr:cNvPr id="241" name="直線コネクタ 240"/>
        <xdr:cNvCxnSpPr/>
      </xdr:nvCxnSpPr>
      <xdr:spPr>
        <a:xfrm flipV="1">
          <a:off x="2670175" y="16306165"/>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116205</xdr:rowOff>
    </xdr:from>
    <xdr:to>
      <xdr:col>20</xdr:col>
      <xdr:colOff>38100</xdr:colOff>
      <xdr:row>96</xdr:row>
      <xdr:rowOff>46355</xdr:rowOff>
    </xdr:to>
    <xdr:sp macro="" textlink="">
      <xdr:nvSpPr>
        <xdr:cNvPr id="242" name="フローチャート: 判断 241"/>
        <xdr:cNvSpPr/>
      </xdr:nvSpPr>
      <xdr:spPr>
        <a:xfrm>
          <a:off x="3444875" y="15832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63500</xdr:rowOff>
    </xdr:from>
    <xdr:ext cx="527685" cy="252095"/>
    <xdr:sp macro="" textlink="">
      <xdr:nvSpPr>
        <xdr:cNvPr id="243" name="テキスト ボックス 242"/>
        <xdr:cNvSpPr txBox="1"/>
      </xdr:nvSpPr>
      <xdr:spPr>
        <a:xfrm>
          <a:off x="3244215" y="156083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126365</xdr:rowOff>
    </xdr:from>
    <xdr:to>
      <xdr:col>15</xdr:col>
      <xdr:colOff>50800</xdr:colOff>
      <xdr:row>98</xdr:row>
      <xdr:rowOff>141605</xdr:rowOff>
    </xdr:to>
    <xdr:cxnSp macro="">
      <xdr:nvCxnSpPr>
        <xdr:cNvPr id="244" name="直線コネクタ 243"/>
        <xdr:cNvCxnSpPr/>
      </xdr:nvCxnSpPr>
      <xdr:spPr>
        <a:xfrm flipV="1">
          <a:off x="1860550" y="1635696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100330</xdr:rowOff>
    </xdr:from>
    <xdr:to>
      <xdr:col>15</xdr:col>
      <xdr:colOff>101600</xdr:colOff>
      <xdr:row>95</xdr:row>
      <xdr:rowOff>30480</xdr:rowOff>
    </xdr:to>
    <xdr:sp macro="" textlink="">
      <xdr:nvSpPr>
        <xdr:cNvPr id="245" name="フローチャート: 判断 244"/>
        <xdr:cNvSpPr/>
      </xdr:nvSpPr>
      <xdr:spPr>
        <a:xfrm>
          <a:off x="2619375" y="156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46990</xdr:rowOff>
    </xdr:from>
    <xdr:ext cx="527685" cy="259080"/>
    <xdr:sp macro="" textlink="">
      <xdr:nvSpPr>
        <xdr:cNvPr id="246" name="テキスト ボックス 245"/>
        <xdr:cNvSpPr txBox="1"/>
      </xdr:nvSpPr>
      <xdr:spPr>
        <a:xfrm>
          <a:off x="2434590" y="15420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141605</xdr:rowOff>
    </xdr:from>
    <xdr:to>
      <xdr:col>10</xdr:col>
      <xdr:colOff>114300</xdr:colOff>
      <xdr:row>98</xdr:row>
      <xdr:rowOff>167005</xdr:rowOff>
    </xdr:to>
    <xdr:cxnSp macro="">
      <xdr:nvCxnSpPr>
        <xdr:cNvPr id="247" name="直線コネクタ 246"/>
        <xdr:cNvCxnSpPr/>
      </xdr:nvCxnSpPr>
      <xdr:spPr>
        <a:xfrm flipV="1">
          <a:off x="1047750" y="1637220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29210</xdr:rowOff>
    </xdr:from>
    <xdr:to>
      <xdr:col>10</xdr:col>
      <xdr:colOff>165100</xdr:colOff>
      <xdr:row>97</xdr:row>
      <xdr:rowOff>130810</xdr:rowOff>
    </xdr:to>
    <xdr:sp macro="" textlink="">
      <xdr:nvSpPr>
        <xdr:cNvPr id="248" name="フローチャート: 判断 247"/>
        <xdr:cNvSpPr/>
      </xdr:nvSpPr>
      <xdr:spPr>
        <a:xfrm>
          <a:off x="1809750" y="160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147320</xdr:rowOff>
    </xdr:from>
    <xdr:ext cx="527685" cy="259080"/>
    <xdr:sp macro="" textlink="">
      <xdr:nvSpPr>
        <xdr:cNvPr id="249" name="テキスト ボックス 248"/>
        <xdr:cNvSpPr txBox="1"/>
      </xdr:nvSpPr>
      <xdr:spPr>
        <a:xfrm>
          <a:off x="1609090" y="15863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0" name="フローチャート: 判断 249"/>
        <xdr:cNvSpPr/>
      </xdr:nvSpPr>
      <xdr:spPr>
        <a:xfrm>
          <a:off x="1000125" y="16098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157480</xdr:rowOff>
    </xdr:from>
    <xdr:ext cx="527685" cy="252095"/>
    <xdr:sp macro="" textlink="">
      <xdr:nvSpPr>
        <xdr:cNvPr id="251" name="テキスト ボックス 250"/>
        <xdr:cNvSpPr txBox="1"/>
      </xdr:nvSpPr>
      <xdr:spPr>
        <a:xfrm>
          <a:off x="799465" y="158737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3" name="テキスト ボックス 252"/>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6" name="テキスト ボックス 255"/>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97790</xdr:rowOff>
    </xdr:from>
    <xdr:to>
      <xdr:col>24</xdr:col>
      <xdr:colOff>114300</xdr:colOff>
      <xdr:row>97</xdr:row>
      <xdr:rowOff>27940</xdr:rowOff>
    </xdr:to>
    <xdr:sp macro="" textlink="">
      <xdr:nvSpPr>
        <xdr:cNvPr id="257" name="楕円 256"/>
        <xdr:cNvSpPr/>
      </xdr:nvSpPr>
      <xdr:spPr>
        <a:xfrm>
          <a:off x="4203700" y="159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76200</xdr:rowOff>
    </xdr:from>
    <xdr:ext cx="534670" cy="252095"/>
    <xdr:sp macro="" textlink="">
      <xdr:nvSpPr>
        <xdr:cNvPr id="258" name="扶助費該当値テキスト"/>
        <xdr:cNvSpPr txBox="1"/>
      </xdr:nvSpPr>
      <xdr:spPr>
        <a:xfrm>
          <a:off x="4305300" y="15963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24765</xdr:rowOff>
    </xdr:from>
    <xdr:to>
      <xdr:col>20</xdr:col>
      <xdr:colOff>38100</xdr:colOff>
      <xdr:row>98</xdr:row>
      <xdr:rowOff>126365</xdr:rowOff>
    </xdr:to>
    <xdr:sp macro="" textlink="">
      <xdr:nvSpPr>
        <xdr:cNvPr id="259" name="楕円 258"/>
        <xdr:cNvSpPr/>
      </xdr:nvSpPr>
      <xdr:spPr>
        <a:xfrm>
          <a:off x="3444875" y="16255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117475</xdr:rowOff>
    </xdr:from>
    <xdr:ext cx="527685" cy="259080"/>
    <xdr:sp macro="" textlink="">
      <xdr:nvSpPr>
        <xdr:cNvPr id="260" name="テキスト ボックス 259"/>
        <xdr:cNvSpPr txBox="1"/>
      </xdr:nvSpPr>
      <xdr:spPr>
        <a:xfrm>
          <a:off x="3244215" y="16348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75565</xdr:rowOff>
    </xdr:from>
    <xdr:to>
      <xdr:col>15</xdr:col>
      <xdr:colOff>101600</xdr:colOff>
      <xdr:row>99</xdr:row>
      <xdr:rowOff>6350</xdr:rowOff>
    </xdr:to>
    <xdr:sp macro="" textlink="">
      <xdr:nvSpPr>
        <xdr:cNvPr id="261" name="楕円 260"/>
        <xdr:cNvSpPr/>
      </xdr:nvSpPr>
      <xdr:spPr>
        <a:xfrm>
          <a:off x="2619375"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168275</xdr:rowOff>
    </xdr:from>
    <xdr:ext cx="527685" cy="252095"/>
    <xdr:sp macro="" textlink="">
      <xdr:nvSpPr>
        <xdr:cNvPr id="262" name="テキスト ボックス 261"/>
        <xdr:cNvSpPr txBox="1"/>
      </xdr:nvSpPr>
      <xdr:spPr>
        <a:xfrm>
          <a:off x="2434590" y="16398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90805</xdr:rowOff>
    </xdr:from>
    <xdr:to>
      <xdr:col>10</xdr:col>
      <xdr:colOff>165100</xdr:colOff>
      <xdr:row>99</xdr:row>
      <xdr:rowOff>20955</xdr:rowOff>
    </xdr:to>
    <xdr:sp macro="" textlink="">
      <xdr:nvSpPr>
        <xdr:cNvPr id="263" name="楕円 262"/>
        <xdr:cNvSpPr/>
      </xdr:nvSpPr>
      <xdr:spPr>
        <a:xfrm>
          <a:off x="180975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12065</xdr:rowOff>
    </xdr:from>
    <xdr:ext cx="527685" cy="259080"/>
    <xdr:sp macro="" textlink="">
      <xdr:nvSpPr>
        <xdr:cNvPr id="264" name="テキスト ボックス 263"/>
        <xdr:cNvSpPr txBox="1"/>
      </xdr:nvSpPr>
      <xdr:spPr>
        <a:xfrm>
          <a:off x="1609090" y="16414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116205</xdr:rowOff>
    </xdr:from>
    <xdr:to>
      <xdr:col>6</xdr:col>
      <xdr:colOff>38100</xdr:colOff>
      <xdr:row>99</xdr:row>
      <xdr:rowOff>46355</xdr:rowOff>
    </xdr:to>
    <xdr:sp macro="" textlink="">
      <xdr:nvSpPr>
        <xdr:cNvPr id="265" name="楕円 264"/>
        <xdr:cNvSpPr/>
      </xdr:nvSpPr>
      <xdr:spPr>
        <a:xfrm>
          <a:off x="1000125" y="163468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37465</xdr:rowOff>
    </xdr:from>
    <xdr:ext cx="527685" cy="259080"/>
    <xdr:sp macro="" textlink="">
      <xdr:nvSpPr>
        <xdr:cNvPr id="266" name="テキスト ボックス 265"/>
        <xdr:cNvSpPr txBox="1"/>
      </xdr:nvSpPr>
      <xdr:spPr>
        <a:xfrm>
          <a:off x="799465" y="164395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7" name="正方形/長方形 266"/>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8" name="正方形/長方形 267"/>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9" name="正方形/長方形 268"/>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70" name="正方形/長方形 269"/>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1" name="正方形/長方形 270"/>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2" name="正方形/長方形 271"/>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3" name="正方形/長方形 272"/>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4" name="正方形/長方形 273"/>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5" name="テキスト ボックス 274"/>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6" name="直線コネクタ 275"/>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107315</xdr:rowOff>
    </xdr:from>
    <xdr:ext cx="248920" cy="249555"/>
    <xdr:sp macro="" textlink="">
      <xdr:nvSpPr>
        <xdr:cNvPr id="277" name="テキスト ボックス 276"/>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134620</xdr:rowOff>
    </xdr:from>
    <xdr:to>
      <xdr:col>59</xdr:col>
      <xdr:colOff>50800</xdr:colOff>
      <xdr:row>39</xdr:row>
      <xdr:rowOff>134620</xdr:rowOff>
    </xdr:to>
    <xdr:cxnSp macro="">
      <xdr:nvCxnSpPr>
        <xdr:cNvPr id="278" name="直線コネクタ 277"/>
        <xdr:cNvCxnSpPr/>
      </xdr:nvCxnSpPr>
      <xdr:spPr>
        <a:xfrm>
          <a:off x="6064250" y="6579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162560</xdr:rowOff>
    </xdr:from>
    <xdr:ext cx="524510" cy="242570"/>
    <xdr:sp macro="" textlink="">
      <xdr:nvSpPr>
        <xdr:cNvPr id="279" name="テキスト ボックス 278"/>
        <xdr:cNvSpPr txBox="1"/>
      </xdr:nvSpPr>
      <xdr:spPr>
        <a:xfrm>
          <a:off x="5580380" y="64427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24765</xdr:rowOff>
    </xdr:from>
    <xdr:to>
      <xdr:col>59</xdr:col>
      <xdr:colOff>50800</xdr:colOff>
      <xdr:row>38</xdr:row>
      <xdr:rowOff>24765</xdr:rowOff>
    </xdr:to>
    <xdr:cxnSp macro="">
      <xdr:nvCxnSpPr>
        <xdr:cNvPr id="280" name="直線コネクタ 279"/>
        <xdr:cNvCxnSpPr/>
      </xdr:nvCxnSpPr>
      <xdr:spPr>
        <a:xfrm>
          <a:off x="6064250" y="630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52705</xdr:rowOff>
    </xdr:from>
    <xdr:ext cx="524510" cy="242570"/>
    <xdr:sp macro="" textlink="">
      <xdr:nvSpPr>
        <xdr:cNvPr id="281" name="テキスト ボックス 280"/>
        <xdr:cNvSpPr txBox="1"/>
      </xdr:nvSpPr>
      <xdr:spPr>
        <a:xfrm>
          <a:off x="5580380" y="6167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79375</xdr:rowOff>
    </xdr:from>
    <xdr:to>
      <xdr:col>59</xdr:col>
      <xdr:colOff>50800</xdr:colOff>
      <xdr:row>36</xdr:row>
      <xdr:rowOff>79375</xdr:rowOff>
    </xdr:to>
    <xdr:cxnSp macro="">
      <xdr:nvCxnSpPr>
        <xdr:cNvPr id="282" name="直線コネクタ 281"/>
        <xdr:cNvCxnSpPr/>
      </xdr:nvCxnSpPr>
      <xdr:spPr>
        <a:xfrm>
          <a:off x="6064250" y="60293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107315</xdr:rowOff>
    </xdr:from>
    <xdr:ext cx="524510" cy="249555"/>
    <xdr:sp macro="" textlink="">
      <xdr:nvSpPr>
        <xdr:cNvPr id="283" name="テキスト ボックス 282"/>
        <xdr:cNvSpPr txBox="1"/>
      </xdr:nvSpPr>
      <xdr:spPr>
        <a:xfrm>
          <a:off x="5580380" y="58921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84" name="直線コネクタ 283"/>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162560</xdr:rowOff>
    </xdr:from>
    <xdr:ext cx="595630" cy="242570"/>
    <xdr:sp macro="" textlink="">
      <xdr:nvSpPr>
        <xdr:cNvPr id="285" name="テキスト ボックス 284"/>
        <xdr:cNvSpPr txBox="1"/>
      </xdr:nvSpPr>
      <xdr:spPr>
        <a:xfrm>
          <a:off x="5516245" y="5617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24765</xdr:rowOff>
    </xdr:from>
    <xdr:to>
      <xdr:col>59</xdr:col>
      <xdr:colOff>50800</xdr:colOff>
      <xdr:row>33</xdr:row>
      <xdr:rowOff>24765</xdr:rowOff>
    </xdr:to>
    <xdr:cxnSp macro="">
      <xdr:nvCxnSpPr>
        <xdr:cNvPr id="286" name="直線コネクタ 285"/>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52705</xdr:rowOff>
    </xdr:from>
    <xdr:ext cx="595630" cy="242570"/>
    <xdr:sp macro="" textlink="">
      <xdr:nvSpPr>
        <xdr:cNvPr id="287" name="テキスト ボックス 286"/>
        <xdr:cNvSpPr txBox="1"/>
      </xdr:nvSpPr>
      <xdr:spPr>
        <a:xfrm>
          <a:off x="5516245" y="53422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79375</xdr:rowOff>
    </xdr:from>
    <xdr:to>
      <xdr:col>59</xdr:col>
      <xdr:colOff>50800</xdr:colOff>
      <xdr:row>31</xdr:row>
      <xdr:rowOff>79375</xdr:rowOff>
    </xdr:to>
    <xdr:cxnSp macro="">
      <xdr:nvCxnSpPr>
        <xdr:cNvPr id="288" name="直線コネクタ 287"/>
        <xdr:cNvCxnSpPr/>
      </xdr:nvCxnSpPr>
      <xdr:spPr>
        <a:xfrm>
          <a:off x="6064250" y="5203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107315</xdr:rowOff>
    </xdr:from>
    <xdr:ext cx="595630" cy="249555"/>
    <xdr:sp macro="" textlink="">
      <xdr:nvSpPr>
        <xdr:cNvPr id="289" name="テキスト ボックス 288"/>
        <xdr:cNvSpPr txBox="1"/>
      </xdr:nvSpPr>
      <xdr:spPr>
        <a:xfrm>
          <a:off x="5516245" y="5066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134620</xdr:rowOff>
    </xdr:from>
    <xdr:to>
      <xdr:col>59</xdr:col>
      <xdr:colOff>50800</xdr:colOff>
      <xdr:row>29</xdr:row>
      <xdr:rowOff>134620</xdr:rowOff>
    </xdr:to>
    <xdr:cxnSp macro="">
      <xdr:nvCxnSpPr>
        <xdr:cNvPr id="290" name="直線コネクタ 289"/>
        <xdr:cNvCxnSpPr/>
      </xdr:nvCxnSpPr>
      <xdr:spPr>
        <a:xfrm>
          <a:off x="6064250" y="4928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162560</xdr:rowOff>
    </xdr:from>
    <xdr:ext cx="595630" cy="242570"/>
    <xdr:sp macro="" textlink="">
      <xdr:nvSpPr>
        <xdr:cNvPr id="291" name="テキスト ボックス 290"/>
        <xdr:cNvSpPr txBox="1"/>
      </xdr:nvSpPr>
      <xdr:spPr>
        <a:xfrm>
          <a:off x="5516245" y="47917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92" name="直線コネクタ 29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2570"/>
    <xdr:sp macro="" textlink="">
      <xdr:nvSpPr>
        <xdr:cNvPr id="293" name="テキスト ボックス 292"/>
        <xdr:cNvSpPr txBox="1"/>
      </xdr:nvSpPr>
      <xdr:spPr>
        <a:xfrm>
          <a:off x="5516245"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94"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32</xdr:row>
      <xdr:rowOff>60960</xdr:rowOff>
    </xdr:from>
    <xdr:to>
      <xdr:col>54</xdr:col>
      <xdr:colOff>174625</xdr:colOff>
      <xdr:row>38</xdr:row>
      <xdr:rowOff>118745</xdr:rowOff>
    </xdr:to>
    <xdr:cxnSp macro="">
      <xdr:nvCxnSpPr>
        <xdr:cNvPr id="295" name="直線コネクタ 294"/>
        <xdr:cNvCxnSpPr/>
      </xdr:nvCxnSpPr>
      <xdr:spPr>
        <a:xfrm flipV="1">
          <a:off x="9604375" y="5350510"/>
          <a:ext cx="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122555</xdr:rowOff>
    </xdr:from>
    <xdr:ext cx="534670" cy="242570"/>
    <xdr:sp macro="" textlink="">
      <xdr:nvSpPr>
        <xdr:cNvPr id="296" name="補助費等最小値テキスト"/>
        <xdr:cNvSpPr txBox="1"/>
      </xdr:nvSpPr>
      <xdr:spPr>
        <a:xfrm>
          <a:off x="9655175" y="640270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118745</xdr:rowOff>
    </xdr:from>
    <xdr:to>
      <xdr:col>55</xdr:col>
      <xdr:colOff>88900</xdr:colOff>
      <xdr:row>38</xdr:row>
      <xdr:rowOff>118745</xdr:rowOff>
    </xdr:to>
    <xdr:cxnSp macro="">
      <xdr:nvCxnSpPr>
        <xdr:cNvPr id="297" name="直線コネクタ 296"/>
        <xdr:cNvCxnSpPr/>
      </xdr:nvCxnSpPr>
      <xdr:spPr>
        <a:xfrm>
          <a:off x="9531350" y="6398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8890</xdr:rowOff>
    </xdr:from>
    <xdr:ext cx="598805" cy="249555"/>
    <xdr:sp macro="" textlink="">
      <xdr:nvSpPr>
        <xdr:cNvPr id="298" name="補助費等最大値テキスト"/>
        <xdr:cNvSpPr txBox="1"/>
      </xdr:nvSpPr>
      <xdr:spPr>
        <a:xfrm>
          <a:off x="9655175" y="51333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60960</xdr:rowOff>
    </xdr:from>
    <xdr:to>
      <xdr:col>55</xdr:col>
      <xdr:colOff>88900</xdr:colOff>
      <xdr:row>32</xdr:row>
      <xdr:rowOff>60960</xdr:rowOff>
    </xdr:to>
    <xdr:cxnSp macro="">
      <xdr:nvCxnSpPr>
        <xdr:cNvPr id="299" name="直線コネクタ 298"/>
        <xdr:cNvCxnSpPr/>
      </xdr:nvCxnSpPr>
      <xdr:spPr>
        <a:xfrm>
          <a:off x="9531350" y="5350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113030</xdr:rowOff>
    </xdr:from>
    <xdr:to>
      <xdr:col>55</xdr:col>
      <xdr:colOff>0</xdr:colOff>
      <xdr:row>37</xdr:row>
      <xdr:rowOff>52070</xdr:rowOff>
    </xdr:to>
    <xdr:cxnSp macro="">
      <xdr:nvCxnSpPr>
        <xdr:cNvPr id="300" name="直線コネクタ 299"/>
        <xdr:cNvCxnSpPr/>
      </xdr:nvCxnSpPr>
      <xdr:spPr>
        <a:xfrm>
          <a:off x="8845550" y="6062980"/>
          <a:ext cx="7588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128905</xdr:rowOff>
    </xdr:from>
    <xdr:ext cx="534670" cy="242570"/>
    <xdr:sp macro="" textlink="">
      <xdr:nvSpPr>
        <xdr:cNvPr id="301" name="補助費等平均値テキスト"/>
        <xdr:cNvSpPr txBox="1"/>
      </xdr:nvSpPr>
      <xdr:spPr>
        <a:xfrm>
          <a:off x="9655175" y="5748655"/>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106680</xdr:rowOff>
    </xdr:from>
    <xdr:to>
      <xdr:col>55</xdr:col>
      <xdr:colOff>50800</xdr:colOff>
      <xdr:row>36</xdr:row>
      <xdr:rowOff>39370</xdr:rowOff>
    </xdr:to>
    <xdr:sp macro="" textlink="">
      <xdr:nvSpPr>
        <xdr:cNvPr id="302" name="フローチャート: 判断 301"/>
        <xdr:cNvSpPr/>
      </xdr:nvSpPr>
      <xdr:spPr>
        <a:xfrm>
          <a:off x="9569450" y="5891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45720</xdr:rowOff>
    </xdr:from>
    <xdr:to>
      <xdr:col>50</xdr:col>
      <xdr:colOff>114300</xdr:colOff>
      <xdr:row>36</xdr:row>
      <xdr:rowOff>113030</xdr:rowOff>
    </xdr:to>
    <xdr:cxnSp macro="">
      <xdr:nvCxnSpPr>
        <xdr:cNvPr id="303" name="直線コネクタ 302"/>
        <xdr:cNvCxnSpPr/>
      </xdr:nvCxnSpPr>
      <xdr:spPr>
        <a:xfrm>
          <a:off x="8032750" y="5995670"/>
          <a:ext cx="8128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121285</xdr:rowOff>
    </xdr:from>
    <xdr:to>
      <xdr:col>50</xdr:col>
      <xdr:colOff>165100</xdr:colOff>
      <xdr:row>36</xdr:row>
      <xdr:rowOff>53975</xdr:rowOff>
    </xdr:to>
    <xdr:sp macro="" textlink="">
      <xdr:nvSpPr>
        <xdr:cNvPr id="304" name="フローチャート: 判断 303"/>
        <xdr:cNvSpPr/>
      </xdr:nvSpPr>
      <xdr:spPr>
        <a:xfrm>
          <a:off x="8794750"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69850</xdr:rowOff>
    </xdr:from>
    <xdr:ext cx="527685" cy="249555"/>
    <xdr:sp macro="" textlink="">
      <xdr:nvSpPr>
        <xdr:cNvPr id="305" name="テキスト ボックス 304"/>
        <xdr:cNvSpPr txBox="1"/>
      </xdr:nvSpPr>
      <xdr:spPr>
        <a:xfrm>
          <a:off x="8594090" y="56896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158750</xdr:rowOff>
    </xdr:from>
    <xdr:to>
      <xdr:col>45</xdr:col>
      <xdr:colOff>174625</xdr:colOff>
      <xdr:row>36</xdr:row>
      <xdr:rowOff>45720</xdr:rowOff>
    </xdr:to>
    <xdr:cxnSp macro="">
      <xdr:nvCxnSpPr>
        <xdr:cNvPr id="306" name="直線コネクタ 305"/>
        <xdr:cNvCxnSpPr/>
      </xdr:nvCxnSpPr>
      <xdr:spPr>
        <a:xfrm>
          <a:off x="7210425" y="5283200"/>
          <a:ext cx="822325" cy="712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17145</xdr:rowOff>
    </xdr:from>
    <xdr:to>
      <xdr:col>46</xdr:col>
      <xdr:colOff>38100</xdr:colOff>
      <xdr:row>36</xdr:row>
      <xdr:rowOff>114300</xdr:rowOff>
    </xdr:to>
    <xdr:sp macro="" textlink="">
      <xdr:nvSpPr>
        <xdr:cNvPr id="307" name="フローチャート: 判断 306"/>
        <xdr:cNvSpPr/>
      </xdr:nvSpPr>
      <xdr:spPr>
        <a:xfrm>
          <a:off x="7985125" y="59670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105410</xdr:rowOff>
    </xdr:from>
    <xdr:ext cx="527685" cy="249555"/>
    <xdr:sp macro="" textlink="">
      <xdr:nvSpPr>
        <xdr:cNvPr id="308" name="テキスト ボックス 307"/>
        <xdr:cNvSpPr txBox="1"/>
      </xdr:nvSpPr>
      <xdr:spPr>
        <a:xfrm>
          <a:off x="7784465" y="605536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158750</xdr:rowOff>
    </xdr:from>
    <xdr:to>
      <xdr:col>41</xdr:col>
      <xdr:colOff>50800</xdr:colOff>
      <xdr:row>37</xdr:row>
      <xdr:rowOff>76200</xdr:rowOff>
    </xdr:to>
    <xdr:cxnSp macro="">
      <xdr:nvCxnSpPr>
        <xdr:cNvPr id="309" name="直線コネクタ 308"/>
        <xdr:cNvCxnSpPr/>
      </xdr:nvCxnSpPr>
      <xdr:spPr>
        <a:xfrm flipV="1">
          <a:off x="6400800" y="5283200"/>
          <a:ext cx="809625" cy="908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43180</xdr:rowOff>
    </xdr:from>
    <xdr:to>
      <xdr:col>41</xdr:col>
      <xdr:colOff>101600</xdr:colOff>
      <xdr:row>30</xdr:row>
      <xdr:rowOff>140970</xdr:rowOff>
    </xdr:to>
    <xdr:sp macro="" textlink="">
      <xdr:nvSpPr>
        <xdr:cNvPr id="310" name="フローチャート: 判断 309"/>
        <xdr:cNvSpPr/>
      </xdr:nvSpPr>
      <xdr:spPr>
        <a:xfrm>
          <a:off x="7159625" y="500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157480</xdr:rowOff>
    </xdr:from>
    <xdr:ext cx="598805" cy="242570"/>
    <xdr:sp macro="" textlink="">
      <xdr:nvSpPr>
        <xdr:cNvPr id="311" name="テキスト ボックス 310"/>
        <xdr:cNvSpPr txBox="1"/>
      </xdr:nvSpPr>
      <xdr:spPr>
        <a:xfrm>
          <a:off x="6942455" y="478663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38100</xdr:rowOff>
    </xdr:from>
    <xdr:to>
      <xdr:col>36</xdr:col>
      <xdr:colOff>165100</xdr:colOff>
      <xdr:row>36</xdr:row>
      <xdr:rowOff>135890</xdr:rowOff>
    </xdr:to>
    <xdr:sp macro="" textlink="">
      <xdr:nvSpPr>
        <xdr:cNvPr id="312" name="フローチャート: 判断 311"/>
        <xdr:cNvSpPr/>
      </xdr:nvSpPr>
      <xdr:spPr>
        <a:xfrm>
          <a:off x="635000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151765</xdr:rowOff>
    </xdr:from>
    <xdr:ext cx="527685" cy="242570"/>
    <xdr:sp macro="" textlink="">
      <xdr:nvSpPr>
        <xdr:cNvPr id="313" name="テキスト ボックス 312"/>
        <xdr:cNvSpPr txBox="1"/>
      </xdr:nvSpPr>
      <xdr:spPr>
        <a:xfrm>
          <a:off x="6149340" y="57715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14" name="テキスト ボックス 31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5" name="テキスト ボックス 31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6" name="テキスト ボックス 31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7" name="テキスト ボックス 31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8" name="テキスト ボックス 31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3175</xdr:rowOff>
    </xdr:from>
    <xdr:to>
      <xdr:col>55</xdr:col>
      <xdr:colOff>50800</xdr:colOff>
      <xdr:row>37</xdr:row>
      <xdr:rowOff>100965</xdr:rowOff>
    </xdr:to>
    <xdr:sp macro="" textlink="">
      <xdr:nvSpPr>
        <xdr:cNvPr id="319" name="楕円 318"/>
        <xdr:cNvSpPr/>
      </xdr:nvSpPr>
      <xdr:spPr>
        <a:xfrm>
          <a:off x="9569450" y="61182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147320</xdr:rowOff>
    </xdr:from>
    <xdr:ext cx="534670" cy="249555"/>
    <xdr:sp macro="" textlink="">
      <xdr:nvSpPr>
        <xdr:cNvPr id="320" name="補助費等該当値テキスト"/>
        <xdr:cNvSpPr txBox="1"/>
      </xdr:nvSpPr>
      <xdr:spPr>
        <a:xfrm>
          <a:off x="9655175" y="60972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64135</xdr:rowOff>
    </xdr:from>
    <xdr:to>
      <xdr:col>50</xdr:col>
      <xdr:colOff>165100</xdr:colOff>
      <xdr:row>36</xdr:row>
      <xdr:rowOff>161925</xdr:rowOff>
    </xdr:to>
    <xdr:sp macro="" textlink="">
      <xdr:nvSpPr>
        <xdr:cNvPr id="321" name="楕円 320"/>
        <xdr:cNvSpPr/>
      </xdr:nvSpPr>
      <xdr:spPr>
        <a:xfrm>
          <a:off x="8794750" y="6014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153670</xdr:rowOff>
    </xdr:from>
    <xdr:ext cx="527685" cy="241935"/>
    <xdr:sp macro="" textlink="">
      <xdr:nvSpPr>
        <xdr:cNvPr id="322" name="テキスト ボックス 321"/>
        <xdr:cNvSpPr txBox="1"/>
      </xdr:nvSpPr>
      <xdr:spPr>
        <a:xfrm>
          <a:off x="8594090" y="610362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161925</xdr:rowOff>
    </xdr:from>
    <xdr:to>
      <xdr:col>46</xdr:col>
      <xdr:colOff>38100</xdr:colOff>
      <xdr:row>36</xdr:row>
      <xdr:rowOff>94615</xdr:rowOff>
    </xdr:to>
    <xdr:sp macro="" textlink="">
      <xdr:nvSpPr>
        <xdr:cNvPr id="323" name="楕円 322"/>
        <xdr:cNvSpPr/>
      </xdr:nvSpPr>
      <xdr:spPr>
        <a:xfrm>
          <a:off x="7985125" y="5946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111125</xdr:rowOff>
    </xdr:from>
    <xdr:ext cx="527685" cy="249555"/>
    <xdr:sp macro="" textlink="">
      <xdr:nvSpPr>
        <xdr:cNvPr id="324" name="テキスト ボックス 323"/>
        <xdr:cNvSpPr txBox="1"/>
      </xdr:nvSpPr>
      <xdr:spPr>
        <a:xfrm>
          <a:off x="7784465" y="57308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109220</xdr:rowOff>
    </xdr:from>
    <xdr:to>
      <xdr:col>41</xdr:col>
      <xdr:colOff>101600</xdr:colOff>
      <xdr:row>32</xdr:row>
      <xdr:rowOff>41910</xdr:rowOff>
    </xdr:to>
    <xdr:sp macro="" textlink="">
      <xdr:nvSpPr>
        <xdr:cNvPr id="325" name="楕円 324"/>
        <xdr:cNvSpPr/>
      </xdr:nvSpPr>
      <xdr:spPr>
        <a:xfrm>
          <a:off x="7159625" y="5233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33655</xdr:rowOff>
    </xdr:from>
    <xdr:ext cx="598805" cy="249555"/>
    <xdr:sp macro="" textlink="">
      <xdr:nvSpPr>
        <xdr:cNvPr id="326" name="テキスト ボックス 325"/>
        <xdr:cNvSpPr txBox="1"/>
      </xdr:nvSpPr>
      <xdr:spPr>
        <a:xfrm>
          <a:off x="6942455" y="5323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27940</xdr:rowOff>
    </xdr:from>
    <xdr:to>
      <xdr:col>36</xdr:col>
      <xdr:colOff>165100</xdr:colOff>
      <xdr:row>37</xdr:row>
      <xdr:rowOff>125730</xdr:rowOff>
    </xdr:to>
    <xdr:sp macro="" textlink="">
      <xdr:nvSpPr>
        <xdr:cNvPr id="327" name="楕円 326"/>
        <xdr:cNvSpPr/>
      </xdr:nvSpPr>
      <xdr:spPr>
        <a:xfrm>
          <a:off x="6350000" y="614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116840</xdr:rowOff>
    </xdr:from>
    <xdr:ext cx="527685" cy="242570"/>
    <xdr:sp macro="" textlink="">
      <xdr:nvSpPr>
        <xdr:cNvPr id="328" name="テキスト ボックス 327"/>
        <xdr:cNvSpPr txBox="1"/>
      </xdr:nvSpPr>
      <xdr:spPr>
        <a:xfrm>
          <a:off x="6149340" y="62318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9" name="正方形/長方形 32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30" name="正方形/長方形 32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31" name="正方形/長方形 33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32" name="正方形/長方形 33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33" name="正方形/長方形 33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34" name="正方形/長方形 33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5" name="正方形/長方形 33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6" name="正方形/長方形 33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37" name="テキスト ボックス 336"/>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8" name="直線コネクタ 33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134620</xdr:rowOff>
    </xdr:from>
    <xdr:to>
      <xdr:col>59</xdr:col>
      <xdr:colOff>50800</xdr:colOff>
      <xdr:row>58</xdr:row>
      <xdr:rowOff>134620</xdr:rowOff>
    </xdr:to>
    <xdr:cxnSp macro="">
      <xdr:nvCxnSpPr>
        <xdr:cNvPr id="339" name="直線コネクタ 338"/>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162560</xdr:rowOff>
    </xdr:from>
    <xdr:ext cx="248920" cy="242570"/>
    <xdr:sp macro="" textlink="">
      <xdr:nvSpPr>
        <xdr:cNvPr id="340" name="テキスト ボックス 339"/>
        <xdr:cNvSpPr txBox="1"/>
      </xdr:nvSpPr>
      <xdr:spPr>
        <a:xfrm>
          <a:off x="5831205" y="9579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41" name="直線コネクタ 340"/>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52705</xdr:rowOff>
    </xdr:from>
    <xdr:ext cx="595630" cy="242570"/>
    <xdr:sp macro="" textlink="">
      <xdr:nvSpPr>
        <xdr:cNvPr id="342" name="テキスト ボックス 341"/>
        <xdr:cNvSpPr txBox="1"/>
      </xdr:nvSpPr>
      <xdr:spPr>
        <a:xfrm>
          <a:off x="5516245" y="9139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79375</xdr:rowOff>
    </xdr:from>
    <xdr:to>
      <xdr:col>59</xdr:col>
      <xdr:colOff>50800</xdr:colOff>
      <xdr:row>53</xdr:row>
      <xdr:rowOff>79375</xdr:rowOff>
    </xdr:to>
    <xdr:cxnSp macro="">
      <xdr:nvCxnSpPr>
        <xdr:cNvPr id="343" name="直線コネクタ 342"/>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107315</xdr:rowOff>
    </xdr:from>
    <xdr:ext cx="595630" cy="249555"/>
    <xdr:sp macro="" textlink="">
      <xdr:nvSpPr>
        <xdr:cNvPr id="344" name="テキスト ボックス 343"/>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134620</xdr:rowOff>
    </xdr:from>
    <xdr:to>
      <xdr:col>59</xdr:col>
      <xdr:colOff>50800</xdr:colOff>
      <xdr:row>50</xdr:row>
      <xdr:rowOff>134620</xdr:rowOff>
    </xdr:to>
    <xdr:cxnSp macro="">
      <xdr:nvCxnSpPr>
        <xdr:cNvPr id="345" name="直線コネクタ 344"/>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162560</xdr:rowOff>
    </xdr:from>
    <xdr:ext cx="595630" cy="242570"/>
    <xdr:sp macro="" textlink="">
      <xdr:nvSpPr>
        <xdr:cNvPr id="346" name="テキスト ボックス 345"/>
        <xdr:cNvSpPr txBox="1"/>
      </xdr:nvSpPr>
      <xdr:spPr>
        <a:xfrm>
          <a:off x="5516245" y="8258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7" name="直線コネクタ 34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2570"/>
    <xdr:sp macro="" textlink="">
      <xdr:nvSpPr>
        <xdr:cNvPr id="348" name="テキスト ボックス 347"/>
        <xdr:cNvSpPr txBox="1"/>
      </xdr:nvSpPr>
      <xdr:spPr>
        <a:xfrm>
          <a:off x="5516245"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9"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52</xdr:row>
      <xdr:rowOff>41910</xdr:rowOff>
    </xdr:from>
    <xdr:to>
      <xdr:col>54</xdr:col>
      <xdr:colOff>174625</xdr:colOff>
      <xdr:row>58</xdr:row>
      <xdr:rowOff>29210</xdr:rowOff>
    </xdr:to>
    <xdr:cxnSp macro="">
      <xdr:nvCxnSpPr>
        <xdr:cNvPr id="350" name="直線コネクタ 349"/>
        <xdr:cNvCxnSpPr/>
      </xdr:nvCxnSpPr>
      <xdr:spPr>
        <a:xfrm flipV="1">
          <a:off x="9604375" y="863346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33020</xdr:rowOff>
    </xdr:from>
    <xdr:ext cx="534670" cy="249555"/>
    <xdr:sp macro="" textlink="">
      <xdr:nvSpPr>
        <xdr:cNvPr id="351" name="普通建設事業費最小値テキスト"/>
        <xdr:cNvSpPr txBox="1"/>
      </xdr:nvSpPr>
      <xdr:spPr>
        <a:xfrm>
          <a:off x="9655175" y="96151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29210</xdr:rowOff>
    </xdr:from>
    <xdr:to>
      <xdr:col>55</xdr:col>
      <xdr:colOff>88900</xdr:colOff>
      <xdr:row>58</xdr:row>
      <xdr:rowOff>29210</xdr:rowOff>
    </xdr:to>
    <xdr:cxnSp macro="">
      <xdr:nvCxnSpPr>
        <xdr:cNvPr id="352" name="直線コネクタ 351"/>
        <xdr:cNvCxnSpPr/>
      </xdr:nvCxnSpPr>
      <xdr:spPr>
        <a:xfrm>
          <a:off x="9531350" y="9611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156210</xdr:rowOff>
    </xdr:from>
    <xdr:ext cx="598805" cy="242570"/>
    <xdr:sp macro="" textlink="">
      <xdr:nvSpPr>
        <xdr:cNvPr id="353" name="普通建設事業費最大値テキスト"/>
        <xdr:cNvSpPr txBox="1"/>
      </xdr:nvSpPr>
      <xdr:spPr>
        <a:xfrm>
          <a:off x="9655175" y="841756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41910</xdr:rowOff>
    </xdr:from>
    <xdr:to>
      <xdr:col>55</xdr:col>
      <xdr:colOff>88900</xdr:colOff>
      <xdr:row>52</xdr:row>
      <xdr:rowOff>41910</xdr:rowOff>
    </xdr:to>
    <xdr:cxnSp macro="">
      <xdr:nvCxnSpPr>
        <xdr:cNvPr id="354" name="直線コネクタ 353"/>
        <xdr:cNvCxnSpPr/>
      </xdr:nvCxnSpPr>
      <xdr:spPr>
        <a:xfrm>
          <a:off x="9531350" y="8633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78740</xdr:rowOff>
    </xdr:from>
    <xdr:to>
      <xdr:col>55</xdr:col>
      <xdr:colOff>0</xdr:colOff>
      <xdr:row>56</xdr:row>
      <xdr:rowOff>74295</xdr:rowOff>
    </xdr:to>
    <xdr:cxnSp macro="">
      <xdr:nvCxnSpPr>
        <xdr:cNvPr id="355" name="直線コネクタ 354"/>
        <xdr:cNvCxnSpPr/>
      </xdr:nvCxnSpPr>
      <xdr:spPr>
        <a:xfrm flipV="1">
          <a:off x="8845550" y="9165590"/>
          <a:ext cx="758825"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45085</xdr:rowOff>
    </xdr:from>
    <xdr:ext cx="534670" cy="249555"/>
    <xdr:sp macro="" textlink="">
      <xdr:nvSpPr>
        <xdr:cNvPr id="356" name="普通建設事業費平均値テキスト"/>
        <xdr:cNvSpPr txBox="1"/>
      </xdr:nvSpPr>
      <xdr:spPr>
        <a:xfrm>
          <a:off x="9655175" y="9297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66040</xdr:rowOff>
    </xdr:from>
    <xdr:to>
      <xdr:col>55</xdr:col>
      <xdr:colOff>50800</xdr:colOff>
      <xdr:row>56</xdr:row>
      <xdr:rowOff>163830</xdr:rowOff>
    </xdr:to>
    <xdr:sp macro="" textlink="">
      <xdr:nvSpPr>
        <xdr:cNvPr id="357" name="フローチャート: 判断 356"/>
        <xdr:cNvSpPr/>
      </xdr:nvSpPr>
      <xdr:spPr>
        <a:xfrm>
          <a:off x="9569450" y="9317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74295</xdr:rowOff>
    </xdr:from>
    <xdr:to>
      <xdr:col>50</xdr:col>
      <xdr:colOff>114300</xdr:colOff>
      <xdr:row>57</xdr:row>
      <xdr:rowOff>20955</xdr:rowOff>
    </xdr:to>
    <xdr:cxnSp macro="">
      <xdr:nvCxnSpPr>
        <xdr:cNvPr id="358" name="直線コネクタ 357"/>
        <xdr:cNvCxnSpPr/>
      </xdr:nvCxnSpPr>
      <xdr:spPr>
        <a:xfrm flipV="1">
          <a:off x="8032750" y="9326245"/>
          <a:ext cx="8128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91440</xdr:rowOff>
    </xdr:from>
    <xdr:to>
      <xdr:col>50</xdr:col>
      <xdr:colOff>165100</xdr:colOff>
      <xdr:row>57</xdr:row>
      <xdr:rowOff>24130</xdr:rowOff>
    </xdr:to>
    <xdr:sp macro="" textlink="">
      <xdr:nvSpPr>
        <xdr:cNvPr id="359" name="フローチャート: 判断 358"/>
        <xdr:cNvSpPr/>
      </xdr:nvSpPr>
      <xdr:spPr>
        <a:xfrm>
          <a:off x="8794750" y="934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15240</xdr:rowOff>
    </xdr:from>
    <xdr:ext cx="527685" cy="249555"/>
    <xdr:sp macro="" textlink="">
      <xdr:nvSpPr>
        <xdr:cNvPr id="360" name="テキスト ボックス 359"/>
        <xdr:cNvSpPr txBox="1"/>
      </xdr:nvSpPr>
      <xdr:spPr>
        <a:xfrm>
          <a:off x="8594090" y="94322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33020</xdr:rowOff>
    </xdr:from>
    <xdr:to>
      <xdr:col>45</xdr:col>
      <xdr:colOff>174625</xdr:colOff>
      <xdr:row>57</xdr:row>
      <xdr:rowOff>20955</xdr:rowOff>
    </xdr:to>
    <xdr:cxnSp macro="">
      <xdr:nvCxnSpPr>
        <xdr:cNvPr id="361" name="直線コネクタ 360"/>
        <xdr:cNvCxnSpPr/>
      </xdr:nvCxnSpPr>
      <xdr:spPr>
        <a:xfrm>
          <a:off x="7210425" y="9284970"/>
          <a:ext cx="822325"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87630</xdr:rowOff>
    </xdr:from>
    <xdr:to>
      <xdr:col>46</xdr:col>
      <xdr:colOff>38100</xdr:colOff>
      <xdr:row>57</xdr:row>
      <xdr:rowOff>20320</xdr:rowOff>
    </xdr:to>
    <xdr:sp macro="" textlink="">
      <xdr:nvSpPr>
        <xdr:cNvPr id="362" name="フローチャート: 判断 361"/>
        <xdr:cNvSpPr/>
      </xdr:nvSpPr>
      <xdr:spPr>
        <a:xfrm>
          <a:off x="7985125" y="9339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36195</xdr:rowOff>
    </xdr:from>
    <xdr:ext cx="527685" cy="249555"/>
    <xdr:sp macro="" textlink="">
      <xdr:nvSpPr>
        <xdr:cNvPr id="363" name="テキスト ボックス 362"/>
        <xdr:cNvSpPr txBox="1"/>
      </xdr:nvSpPr>
      <xdr:spPr>
        <a:xfrm>
          <a:off x="7784465" y="91230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33020</xdr:rowOff>
    </xdr:from>
    <xdr:to>
      <xdr:col>41</xdr:col>
      <xdr:colOff>50800</xdr:colOff>
      <xdr:row>56</xdr:row>
      <xdr:rowOff>121920</xdr:rowOff>
    </xdr:to>
    <xdr:cxnSp macro="">
      <xdr:nvCxnSpPr>
        <xdr:cNvPr id="364" name="直線コネクタ 363"/>
        <xdr:cNvCxnSpPr/>
      </xdr:nvCxnSpPr>
      <xdr:spPr>
        <a:xfrm flipV="1">
          <a:off x="6400800" y="9284970"/>
          <a:ext cx="8096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43815</xdr:rowOff>
    </xdr:from>
    <xdr:to>
      <xdr:col>41</xdr:col>
      <xdr:colOff>101600</xdr:colOff>
      <xdr:row>56</xdr:row>
      <xdr:rowOff>141605</xdr:rowOff>
    </xdr:to>
    <xdr:sp macro="" textlink="">
      <xdr:nvSpPr>
        <xdr:cNvPr id="365" name="フローチャート: 判断 364"/>
        <xdr:cNvSpPr/>
      </xdr:nvSpPr>
      <xdr:spPr>
        <a:xfrm>
          <a:off x="7159625" y="9295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133350</xdr:rowOff>
    </xdr:from>
    <xdr:ext cx="527685" cy="249555"/>
    <xdr:sp macro="" textlink="">
      <xdr:nvSpPr>
        <xdr:cNvPr id="366" name="テキスト ボックス 365"/>
        <xdr:cNvSpPr txBox="1"/>
      </xdr:nvSpPr>
      <xdr:spPr>
        <a:xfrm>
          <a:off x="6974840" y="93853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50165</xdr:rowOff>
    </xdr:from>
    <xdr:to>
      <xdr:col>36</xdr:col>
      <xdr:colOff>165100</xdr:colOff>
      <xdr:row>56</xdr:row>
      <xdr:rowOff>147955</xdr:rowOff>
    </xdr:to>
    <xdr:sp macro="" textlink="">
      <xdr:nvSpPr>
        <xdr:cNvPr id="367" name="フローチャート: 判断 366"/>
        <xdr:cNvSpPr/>
      </xdr:nvSpPr>
      <xdr:spPr>
        <a:xfrm>
          <a:off x="6350000" y="9302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163830</xdr:rowOff>
    </xdr:from>
    <xdr:ext cx="527685" cy="249555"/>
    <xdr:sp macro="" textlink="">
      <xdr:nvSpPr>
        <xdr:cNvPr id="368" name="テキスト ボックス 367"/>
        <xdr:cNvSpPr txBox="1"/>
      </xdr:nvSpPr>
      <xdr:spPr>
        <a:xfrm>
          <a:off x="6149340" y="90855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9" name="テキスト ボックス 36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70" name="テキスト ボックス 36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71" name="テキスト ボックス 37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72" name="テキスト ボックス 37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3" name="テキスト ボックス 37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29845</xdr:rowOff>
    </xdr:from>
    <xdr:to>
      <xdr:col>55</xdr:col>
      <xdr:colOff>50800</xdr:colOff>
      <xdr:row>55</xdr:row>
      <xdr:rowOff>127635</xdr:rowOff>
    </xdr:to>
    <xdr:sp macro="" textlink="">
      <xdr:nvSpPr>
        <xdr:cNvPr id="374" name="楕円 373"/>
        <xdr:cNvSpPr/>
      </xdr:nvSpPr>
      <xdr:spPr>
        <a:xfrm>
          <a:off x="9569450" y="9116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52070</xdr:rowOff>
    </xdr:from>
    <xdr:ext cx="598805" cy="242570"/>
    <xdr:sp macro="" textlink="">
      <xdr:nvSpPr>
        <xdr:cNvPr id="375" name="普通建設事業費該当値テキスト"/>
        <xdr:cNvSpPr txBox="1"/>
      </xdr:nvSpPr>
      <xdr:spPr>
        <a:xfrm>
          <a:off x="9655175" y="897382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26035</xdr:rowOff>
    </xdr:from>
    <xdr:to>
      <xdr:col>50</xdr:col>
      <xdr:colOff>165100</xdr:colOff>
      <xdr:row>56</xdr:row>
      <xdr:rowOff>123825</xdr:rowOff>
    </xdr:to>
    <xdr:sp macro="" textlink="">
      <xdr:nvSpPr>
        <xdr:cNvPr id="376" name="楕円 375"/>
        <xdr:cNvSpPr/>
      </xdr:nvSpPr>
      <xdr:spPr>
        <a:xfrm>
          <a:off x="8794750" y="9277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139065</xdr:rowOff>
    </xdr:from>
    <xdr:ext cx="527685" cy="249555"/>
    <xdr:sp macro="" textlink="">
      <xdr:nvSpPr>
        <xdr:cNvPr id="377" name="テキスト ボックス 376"/>
        <xdr:cNvSpPr txBox="1"/>
      </xdr:nvSpPr>
      <xdr:spPr>
        <a:xfrm>
          <a:off x="8594090" y="906081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137160</xdr:rowOff>
    </xdr:from>
    <xdr:to>
      <xdr:col>46</xdr:col>
      <xdr:colOff>38100</xdr:colOff>
      <xdr:row>57</xdr:row>
      <xdr:rowOff>69850</xdr:rowOff>
    </xdr:to>
    <xdr:sp macro="" textlink="">
      <xdr:nvSpPr>
        <xdr:cNvPr id="378" name="楕円 377"/>
        <xdr:cNvSpPr/>
      </xdr:nvSpPr>
      <xdr:spPr>
        <a:xfrm>
          <a:off x="7985125" y="9389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60960</xdr:rowOff>
    </xdr:from>
    <xdr:ext cx="527685" cy="242570"/>
    <xdr:sp macro="" textlink="">
      <xdr:nvSpPr>
        <xdr:cNvPr id="379" name="テキスト ボックス 378"/>
        <xdr:cNvSpPr txBox="1"/>
      </xdr:nvSpPr>
      <xdr:spPr>
        <a:xfrm>
          <a:off x="7784465" y="947801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149225</xdr:rowOff>
    </xdr:from>
    <xdr:to>
      <xdr:col>41</xdr:col>
      <xdr:colOff>101600</xdr:colOff>
      <xdr:row>56</xdr:row>
      <xdr:rowOff>81915</xdr:rowOff>
    </xdr:to>
    <xdr:sp macro="" textlink="">
      <xdr:nvSpPr>
        <xdr:cNvPr id="380" name="楕円 379"/>
        <xdr:cNvSpPr/>
      </xdr:nvSpPr>
      <xdr:spPr>
        <a:xfrm>
          <a:off x="7159625" y="923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27685" cy="249555"/>
    <xdr:sp macro="" textlink="">
      <xdr:nvSpPr>
        <xdr:cNvPr id="381" name="テキスト ボックス 380"/>
        <xdr:cNvSpPr txBox="1"/>
      </xdr:nvSpPr>
      <xdr:spPr>
        <a:xfrm>
          <a:off x="6974840" y="90195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72390</xdr:rowOff>
    </xdr:from>
    <xdr:to>
      <xdr:col>36</xdr:col>
      <xdr:colOff>165100</xdr:colOff>
      <xdr:row>57</xdr:row>
      <xdr:rowOff>5715</xdr:rowOff>
    </xdr:to>
    <xdr:sp macro="" textlink="">
      <xdr:nvSpPr>
        <xdr:cNvPr id="382" name="楕円 381"/>
        <xdr:cNvSpPr/>
      </xdr:nvSpPr>
      <xdr:spPr>
        <a:xfrm>
          <a:off x="6350000" y="93243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161925</xdr:rowOff>
    </xdr:from>
    <xdr:ext cx="527685" cy="242570"/>
    <xdr:sp macro="" textlink="">
      <xdr:nvSpPr>
        <xdr:cNvPr id="383" name="テキスト ボックス 382"/>
        <xdr:cNvSpPr txBox="1"/>
      </xdr:nvSpPr>
      <xdr:spPr>
        <a:xfrm>
          <a:off x="6149340" y="941387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4" name="正方形/長方形 38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5" name="正方形/長方形 38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6" name="正方形/長方形 38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7" name="正方形/長方形 38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8" name="正方形/長方形 38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9" name="正方形/長方形 38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90" name="正方形/長方形 38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91" name="正方形/長方形 39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92" name="テキスト ボックス 391"/>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3" name="直線コネクタ 39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4" name="直線コネクタ 393"/>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5" name="テキスト ボックス 394"/>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6" name="直線コネクタ 395"/>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4510" cy="249555"/>
    <xdr:sp macro="" textlink="">
      <xdr:nvSpPr>
        <xdr:cNvPr id="397" name="テキスト ボックス 396"/>
        <xdr:cNvSpPr txBox="1"/>
      </xdr:nvSpPr>
      <xdr:spPr>
        <a:xfrm>
          <a:off x="5580380" y="12588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8" name="直線コネクタ 397"/>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4510" cy="242570"/>
    <xdr:sp macro="" textlink="">
      <xdr:nvSpPr>
        <xdr:cNvPr id="399" name="テキスト ボックス 398"/>
        <xdr:cNvSpPr txBox="1"/>
      </xdr:nvSpPr>
      <xdr:spPr>
        <a:xfrm>
          <a:off x="5580380" y="12221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400" name="直線コネクタ 399"/>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4510" cy="242570"/>
    <xdr:sp macro="" textlink="">
      <xdr:nvSpPr>
        <xdr:cNvPr id="401" name="テキスト ボックス 400"/>
        <xdr:cNvSpPr txBox="1"/>
      </xdr:nvSpPr>
      <xdr:spPr>
        <a:xfrm>
          <a:off x="5580380" y="11854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402" name="直線コネクタ 401"/>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89535</xdr:rowOff>
    </xdr:from>
    <xdr:ext cx="524510" cy="242570"/>
    <xdr:sp macro="" textlink="">
      <xdr:nvSpPr>
        <xdr:cNvPr id="403" name="テキスト ボックス 402"/>
        <xdr:cNvSpPr txBox="1"/>
      </xdr:nvSpPr>
      <xdr:spPr>
        <a:xfrm>
          <a:off x="5580380" y="1148778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4" name="直線コネクタ 40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2570"/>
    <xdr:sp macro="" textlink="">
      <xdr:nvSpPr>
        <xdr:cNvPr id="405" name="テキスト ボックス 404"/>
        <xdr:cNvSpPr txBox="1"/>
      </xdr:nvSpPr>
      <xdr:spPr>
        <a:xfrm>
          <a:off x="5516245"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137160</xdr:rowOff>
    </xdr:from>
    <xdr:to>
      <xdr:col>54</xdr:col>
      <xdr:colOff>174625</xdr:colOff>
      <xdr:row>79</xdr:row>
      <xdr:rowOff>40005</xdr:rowOff>
    </xdr:to>
    <xdr:cxnSp macro="">
      <xdr:nvCxnSpPr>
        <xdr:cNvPr id="407" name="直線コネクタ 406"/>
        <xdr:cNvCxnSpPr/>
      </xdr:nvCxnSpPr>
      <xdr:spPr>
        <a:xfrm flipV="1">
          <a:off x="9604375" y="11865610"/>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8460" cy="249555"/>
    <xdr:sp macro="" textlink="">
      <xdr:nvSpPr>
        <xdr:cNvPr id="408" name="普通建設事業費 （ うち新規整備　）最小値テキスト"/>
        <xdr:cNvSpPr txBox="1"/>
      </xdr:nvSpPr>
      <xdr:spPr>
        <a:xfrm>
          <a:off x="9655175" y="130937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40005</xdr:rowOff>
    </xdr:from>
    <xdr:to>
      <xdr:col>55</xdr:col>
      <xdr:colOff>88900</xdr:colOff>
      <xdr:row>79</xdr:row>
      <xdr:rowOff>40005</xdr:rowOff>
    </xdr:to>
    <xdr:cxnSp macro="">
      <xdr:nvCxnSpPr>
        <xdr:cNvPr id="409" name="直線コネクタ 408"/>
        <xdr:cNvCxnSpPr/>
      </xdr:nvCxnSpPr>
      <xdr:spPr>
        <a:xfrm>
          <a:off x="9531350" y="1308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85725</xdr:rowOff>
    </xdr:from>
    <xdr:ext cx="534670" cy="242570"/>
    <xdr:sp macro="" textlink="">
      <xdr:nvSpPr>
        <xdr:cNvPr id="410" name="普通建設事業費 （ うち新規整備　）最大値テキスト"/>
        <xdr:cNvSpPr txBox="1"/>
      </xdr:nvSpPr>
      <xdr:spPr>
        <a:xfrm>
          <a:off x="9655175" y="1164907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137160</xdr:rowOff>
    </xdr:from>
    <xdr:to>
      <xdr:col>55</xdr:col>
      <xdr:colOff>88900</xdr:colOff>
      <xdr:row>71</xdr:row>
      <xdr:rowOff>137160</xdr:rowOff>
    </xdr:to>
    <xdr:cxnSp macro="">
      <xdr:nvCxnSpPr>
        <xdr:cNvPr id="411" name="直線コネクタ 410"/>
        <xdr:cNvCxnSpPr/>
      </xdr:nvCxnSpPr>
      <xdr:spPr>
        <a:xfrm>
          <a:off x="9531350" y="1186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137160</xdr:rowOff>
    </xdr:from>
    <xdr:to>
      <xdr:col>55</xdr:col>
      <xdr:colOff>0</xdr:colOff>
      <xdr:row>78</xdr:row>
      <xdr:rowOff>43180</xdr:rowOff>
    </xdr:to>
    <xdr:cxnSp macro="">
      <xdr:nvCxnSpPr>
        <xdr:cNvPr id="412" name="直線コネクタ 411"/>
        <xdr:cNvCxnSpPr/>
      </xdr:nvCxnSpPr>
      <xdr:spPr>
        <a:xfrm flipV="1">
          <a:off x="8845550" y="11865610"/>
          <a:ext cx="758825" cy="1061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22860</xdr:rowOff>
    </xdr:from>
    <xdr:ext cx="534670" cy="242570"/>
    <xdr:sp macro="" textlink="">
      <xdr:nvSpPr>
        <xdr:cNvPr id="413" name="普通建設事業費 （ うち新規整備　）平均値テキスト"/>
        <xdr:cNvSpPr txBox="1"/>
      </xdr:nvSpPr>
      <xdr:spPr>
        <a:xfrm>
          <a:off x="9655175" y="1274191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43180</xdr:rowOff>
    </xdr:from>
    <xdr:to>
      <xdr:col>55</xdr:col>
      <xdr:colOff>50800</xdr:colOff>
      <xdr:row>77</xdr:row>
      <xdr:rowOff>140970</xdr:rowOff>
    </xdr:to>
    <xdr:sp macro="" textlink="">
      <xdr:nvSpPr>
        <xdr:cNvPr id="414" name="フローチャート: 判断 413"/>
        <xdr:cNvSpPr/>
      </xdr:nvSpPr>
      <xdr:spPr>
        <a:xfrm>
          <a:off x="9569450" y="12762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43180</xdr:rowOff>
    </xdr:from>
    <xdr:to>
      <xdr:col>50</xdr:col>
      <xdr:colOff>114300</xdr:colOff>
      <xdr:row>79</xdr:row>
      <xdr:rowOff>18415</xdr:rowOff>
    </xdr:to>
    <xdr:cxnSp macro="">
      <xdr:nvCxnSpPr>
        <xdr:cNvPr id="415" name="直線コネクタ 414"/>
        <xdr:cNvCxnSpPr/>
      </xdr:nvCxnSpPr>
      <xdr:spPr>
        <a:xfrm flipV="1">
          <a:off x="8032750" y="12927330"/>
          <a:ext cx="8128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40005</xdr:rowOff>
    </xdr:from>
    <xdr:to>
      <xdr:col>50</xdr:col>
      <xdr:colOff>165100</xdr:colOff>
      <xdr:row>77</xdr:row>
      <xdr:rowOff>137795</xdr:rowOff>
    </xdr:to>
    <xdr:sp macro="" textlink="">
      <xdr:nvSpPr>
        <xdr:cNvPr id="416" name="フローチャート: 判断 415"/>
        <xdr:cNvSpPr/>
      </xdr:nvSpPr>
      <xdr:spPr>
        <a:xfrm>
          <a:off x="8794750" y="1275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154305</xdr:rowOff>
    </xdr:from>
    <xdr:ext cx="527685" cy="242570"/>
    <xdr:sp macro="" textlink="">
      <xdr:nvSpPr>
        <xdr:cNvPr id="417" name="テキスト ボックス 416"/>
        <xdr:cNvSpPr txBox="1"/>
      </xdr:nvSpPr>
      <xdr:spPr>
        <a:xfrm>
          <a:off x="8594090" y="125431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83185</xdr:rowOff>
    </xdr:from>
    <xdr:to>
      <xdr:col>45</xdr:col>
      <xdr:colOff>174625</xdr:colOff>
      <xdr:row>79</xdr:row>
      <xdr:rowOff>18415</xdr:rowOff>
    </xdr:to>
    <xdr:cxnSp macro="">
      <xdr:nvCxnSpPr>
        <xdr:cNvPr id="418" name="直線コネクタ 417"/>
        <xdr:cNvCxnSpPr/>
      </xdr:nvCxnSpPr>
      <xdr:spPr>
        <a:xfrm>
          <a:off x="7210425" y="12967335"/>
          <a:ext cx="8223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57150</xdr:rowOff>
    </xdr:from>
    <xdr:to>
      <xdr:col>46</xdr:col>
      <xdr:colOff>38100</xdr:colOff>
      <xdr:row>77</xdr:row>
      <xdr:rowOff>154940</xdr:rowOff>
    </xdr:to>
    <xdr:sp macro="" textlink="">
      <xdr:nvSpPr>
        <xdr:cNvPr id="419" name="フローチャート: 判断 418"/>
        <xdr:cNvSpPr/>
      </xdr:nvSpPr>
      <xdr:spPr>
        <a:xfrm>
          <a:off x="7985125" y="12776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5715</xdr:rowOff>
    </xdr:from>
    <xdr:ext cx="527685" cy="249555"/>
    <xdr:sp macro="" textlink="">
      <xdr:nvSpPr>
        <xdr:cNvPr id="420" name="テキスト ボックス 419"/>
        <xdr:cNvSpPr txBox="1"/>
      </xdr:nvSpPr>
      <xdr:spPr>
        <a:xfrm>
          <a:off x="7784465" y="125596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118745</xdr:rowOff>
    </xdr:from>
    <xdr:to>
      <xdr:col>41</xdr:col>
      <xdr:colOff>50800</xdr:colOff>
      <xdr:row>78</xdr:row>
      <xdr:rowOff>83185</xdr:rowOff>
    </xdr:to>
    <xdr:cxnSp macro="">
      <xdr:nvCxnSpPr>
        <xdr:cNvPr id="421" name="直線コネクタ 420"/>
        <xdr:cNvCxnSpPr/>
      </xdr:nvCxnSpPr>
      <xdr:spPr>
        <a:xfrm>
          <a:off x="6400800" y="12177395"/>
          <a:ext cx="809625" cy="789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64135</xdr:rowOff>
    </xdr:from>
    <xdr:to>
      <xdr:col>41</xdr:col>
      <xdr:colOff>101600</xdr:colOff>
      <xdr:row>77</xdr:row>
      <xdr:rowOff>161925</xdr:rowOff>
    </xdr:to>
    <xdr:sp macro="" textlink="">
      <xdr:nvSpPr>
        <xdr:cNvPr id="422" name="フローチャート: 判断 421"/>
        <xdr:cNvSpPr/>
      </xdr:nvSpPr>
      <xdr:spPr>
        <a:xfrm>
          <a:off x="7159625" y="1278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12700</xdr:rowOff>
    </xdr:from>
    <xdr:ext cx="527685" cy="249555"/>
    <xdr:sp macro="" textlink="">
      <xdr:nvSpPr>
        <xdr:cNvPr id="423" name="テキスト ボックス 422"/>
        <xdr:cNvSpPr txBox="1"/>
      </xdr:nvSpPr>
      <xdr:spPr>
        <a:xfrm>
          <a:off x="6974840" y="125666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64770</xdr:rowOff>
    </xdr:from>
    <xdr:to>
      <xdr:col>36</xdr:col>
      <xdr:colOff>165100</xdr:colOff>
      <xdr:row>75</xdr:row>
      <xdr:rowOff>162560</xdr:rowOff>
    </xdr:to>
    <xdr:sp macro="" textlink="">
      <xdr:nvSpPr>
        <xdr:cNvPr id="424" name="フローチャート: 判断 423"/>
        <xdr:cNvSpPr/>
      </xdr:nvSpPr>
      <xdr:spPr>
        <a:xfrm>
          <a:off x="6350000" y="1245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154305</xdr:rowOff>
    </xdr:from>
    <xdr:ext cx="527685" cy="242570"/>
    <xdr:sp macro="" textlink="">
      <xdr:nvSpPr>
        <xdr:cNvPr id="425" name="テキスト ボックス 424"/>
        <xdr:cNvSpPr txBox="1"/>
      </xdr:nvSpPr>
      <xdr:spPr>
        <a:xfrm>
          <a:off x="6149340" y="125431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6" name="テキスト ボックス 42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7" name="テキスト ボックス 42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8" name="テキスト ボックス 42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9" name="テキスト ボックス 42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30" name="テキスト ボックス 42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88265</xdr:rowOff>
    </xdr:from>
    <xdr:to>
      <xdr:col>55</xdr:col>
      <xdr:colOff>50800</xdr:colOff>
      <xdr:row>72</xdr:row>
      <xdr:rowOff>20955</xdr:rowOff>
    </xdr:to>
    <xdr:sp macro="" textlink="">
      <xdr:nvSpPr>
        <xdr:cNvPr id="431" name="楕円 430"/>
        <xdr:cNvSpPr/>
      </xdr:nvSpPr>
      <xdr:spPr>
        <a:xfrm>
          <a:off x="9569450" y="11816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42545</xdr:rowOff>
    </xdr:from>
    <xdr:ext cx="534670" cy="249555"/>
    <xdr:sp macro="" textlink="">
      <xdr:nvSpPr>
        <xdr:cNvPr id="432" name="普通建設事業費 （ うち新規整備　）該当値テキスト"/>
        <xdr:cNvSpPr txBox="1"/>
      </xdr:nvSpPr>
      <xdr:spPr>
        <a:xfrm>
          <a:off x="9655175" y="117709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160020</xdr:rowOff>
    </xdr:from>
    <xdr:to>
      <xdr:col>50</xdr:col>
      <xdr:colOff>165100</xdr:colOff>
      <xdr:row>78</xdr:row>
      <xdr:rowOff>92710</xdr:rowOff>
    </xdr:to>
    <xdr:sp macro="" textlink="">
      <xdr:nvSpPr>
        <xdr:cNvPr id="433" name="楕円 432"/>
        <xdr:cNvSpPr/>
      </xdr:nvSpPr>
      <xdr:spPr>
        <a:xfrm>
          <a:off x="8794750" y="1287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83820</xdr:rowOff>
    </xdr:from>
    <xdr:ext cx="462915" cy="242570"/>
    <xdr:sp macro="" textlink="">
      <xdr:nvSpPr>
        <xdr:cNvPr id="434" name="テキスト ボックス 433"/>
        <xdr:cNvSpPr txBox="1"/>
      </xdr:nvSpPr>
      <xdr:spPr>
        <a:xfrm>
          <a:off x="8626475" y="129679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134620</xdr:rowOff>
    </xdr:from>
    <xdr:to>
      <xdr:col>46</xdr:col>
      <xdr:colOff>38100</xdr:colOff>
      <xdr:row>79</xdr:row>
      <xdr:rowOff>67310</xdr:rowOff>
    </xdr:to>
    <xdr:sp macro="" textlink="">
      <xdr:nvSpPr>
        <xdr:cNvPr id="435" name="楕円 434"/>
        <xdr:cNvSpPr/>
      </xdr:nvSpPr>
      <xdr:spPr>
        <a:xfrm>
          <a:off x="7985125" y="13018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59055</xdr:rowOff>
    </xdr:from>
    <xdr:ext cx="462915" cy="242570"/>
    <xdr:sp macro="" textlink="">
      <xdr:nvSpPr>
        <xdr:cNvPr id="436" name="テキスト ボックス 435"/>
        <xdr:cNvSpPr txBox="1"/>
      </xdr:nvSpPr>
      <xdr:spPr>
        <a:xfrm>
          <a:off x="7816850" y="1310830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33655</xdr:rowOff>
    </xdr:from>
    <xdr:to>
      <xdr:col>41</xdr:col>
      <xdr:colOff>101600</xdr:colOff>
      <xdr:row>78</xdr:row>
      <xdr:rowOff>131445</xdr:rowOff>
    </xdr:to>
    <xdr:sp macro="" textlink="">
      <xdr:nvSpPr>
        <xdr:cNvPr id="437" name="楕円 436"/>
        <xdr:cNvSpPr/>
      </xdr:nvSpPr>
      <xdr:spPr>
        <a:xfrm>
          <a:off x="7159625" y="12917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123190</xdr:rowOff>
    </xdr:from>
    <xdr:ext cx="462915" cy="242570"/>
    <xdr:sp macro="" textlink="">
      <xdr:nvSpPr>
        <xdr:cNvPr id="438" name="テキスト ボックス 437"/>
        <xdr:cNvSpPr txBox="1"/>
      </xdr:nvSpPr>
      <xdr:spPr>
        <a:xfrm>
          <a:off x="6991350" y="1300734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69850</xdr:rowOff>
    </xdr:from>
    <xdr:to>
      <xdr:col>36</xdr:col>
      <xdr:colOff>165100</xdr:colOff>
      <xdr:row>74</xdr:row>
      <xdr:rowOff>2540</xdr:rowOff>
    </xdr:to>
    <xdr:sp macro="" textlink="">
      <xdr:nvSpPr>
        <xdr:cNvPr id="439" name="楕円 438"/>
        <xdr:cNvSpPr/>
      </xdr:nvSpPr>
      <xdr:spPr>
        <a:xfrm>
          <a:off x="6350000" y="1212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18415</xdr:rowOff>
    </xdr:from>
    <xdr:ext cx="527685" cy="242570"/>
    <xdr:sp macro="" textlink="">
      <xdr:nvSpPr>
        <xdr:cNvPr id="440" name="テキスト ボックス 439"/>
        <xdr:cNvSpPr txBox="1"/>
      </xdr:nvSpPr>
      <xdr:spPr>
        <a:xfrm>
          <a:off x="6149340" y="1191196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41" name="正方形/長方形 44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42" name="正方形/長方形 44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3" name="正方形/長方形 44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4" name="正方形/長方形 44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5" name="正方形/長方形 44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6" name="正方形/長方形 44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7" name="正方形/長方形 44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8" name="正方形/長方形 44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9" name="テキスト ボックス 44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52095"/>
    <xdr:sp macro="" textlink="">
      <xdr:nvSpPr>
        <xdr:cNvPr id="452" name="テキスト ボックス 451"/>
        <xdr:cNvSpPr txBox="1"/>
      </xdr:nvSpPr>
      <xdr:spPr>
        <a:xfrm>
          <a:off x="5831205" y="162280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2095"/>
    <xdr:sp macro="" textlink="">
      <xdr:nvSpPr>
        <xdr:cNvPr id="454" name="テキスト ボックス 453"/>
        <xdr:cNvSpPr txBox="1"/>
      </xdr:nvSpPr>
      <xdr:spPr>
        <a:xfrm>
          <a:off x="5516245" y="157708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2095"/>
    <xdr:sp macro="" textlink="">
      <xdr:nvSpPr>
        <xdr:cNvPr id="456" name="テキスト ボックス 455"/>
        <xdr:cNvSpPr txBox="1"/>
      </xdr:nvSpPr>
      <xdr:spPr>
        <a:xfrm>
          <a:off x="5516245" y="153136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134620</xdr:rowOff>
    </xdr:from>
    <xdr:to>
      <xdr:col>59</xdr:col>
      <xdr:colOff>50800</xdr:colOff>
      <xdr:row>90</xdr:row>
      <xdr:rowOff>134620</xdr:rowOff>
    </xdr:to>
    <xdr:cxnSp macro="">
      <xdr:nvCxnSpPr>
        <xdr:cNvPr id="457" name="直線コネクタ 456"/>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162560</xdr:rowOff>
    </xdr:from>
    <xdr:ext cx="595630" cy="245745"/>
    <xdr:sp macro="" textlink="">
      <xdr:nvSpPr>
        <xdr:cNvPr id="458" name="テキスト ボックス 457"/>
        <xdr:cNvSpPr txBox="1"/>
      </xdr:nvSpPr>
      <xdr:spPr>
        <a:xfrm>
          <a:off x="5516245" y="148628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2570"/>
    <xdr:sp macro="" textlink="">
      <xdr:nvSpPr>
        <xdr:cNvPr id="460" name="テキスト ボックス 459"/>
        <xdr:cNvSpPr txBox="1"/>
      </xdr:nvSpPr>
      <xdr:spPr>
        <a:xfrm>
          <a:off x="5516245"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1"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92</xdr:row>
      <xdr:rowOff>66675</xdr:rowOff>
    </xdr:from>
    <xdr:to>
      <xdr:col>54</xdr:col>
      <xdr:colOff>174625</xdr:colOff>
      <xdr:row>98</xdr:row>
      <xdr:rowOff>77470</xdr:rowOff>
    </xdr:to>
    <xdr:cxnSp macro="">
      <xdr:nvCxnSpPr>
        <xdr:cNvPr id="462" name="直線コネクタ 461"/>
        <xdr:cNvCxnSpPr/>
      </xdr:nvCxnSpPr>
      <xdr:spPr>
        <a:xfrm flipV="1">
          <a:off x="9604375" y="15268575"/>
          <a:ext cx="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81280</xdr:rowOff>
    </xdr:from>
    <xdr:ext cx="534670" cy="259080"/>
    <xdr:sp macro="" textlink="">
      <xdr:nvSpPr>
        <xdr:cNvPr id="463" name="普通建設事業費 （ うち更新整備　）最小値テキスト"/>
        <xdr:cNvSpPr txBox="1"/>
      </xdr:nvSpPr>
      <xdr:spPr>
        <a:xfrm>
          <a:off x="9655175" y="1631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77470</xdr:rowOff>
    </xdr:from>
    <xdr:to>
      <xdr:col>55</xdr:col>
      <xdr:colOff>88900</xdr:colOff>
      <xdr:row>98</xdr:row>
      <xdr:rowOff>77470</xdr:rowOff>
    </xdr:to>
    <xdr:cxnSp macro="">
      <xdr:nvCxnSpPr>
        <xdr:cNvPr id="464" name="直線コネクタ 463"/>
        <xdr:cNvCxnSpPr/>
      </xdr:nvCxnSpPr>
      <xdr:spPr>
        <a:xfrm>
          <a:off x="9531350" y="16308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13335</xdr:rowOff>
    </xdr:from>
    <xdr:ext cx="598805" cy="259080"/>
    <xdr:sp macro="" textlink="">
      <xdr:nvSpPr>
        <xdr:cNvPr id="465" name="普通建設事業費 （ うち更新整備　）最大値テキスト"/>
        <xdr:cNvSpPr txBox="1"/>
      </xdr:nvSpPr>
      <xdr:spPr>
        <a:xfrm>
          <a:off x="9655175" y="15043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66675</xdr:rowOff>
    </xdr:from>
    <xdr:to>
      <xdr:col>55</xdr:col>
      <xdr:colOff>88900</xdr:colOff>
      <xdr:row>92</xdr:row>
      <xdr:rowOff>66675</xdr:rowOff>
    </xdr:to>
    <xdr:cxnSp macro="">
      <xdr:nvCxnSpPr>
        <xdr:cNvPr id="466" name="直線コネクタ 465"/>
        <xdr:cNvCxnSpPr/>
      </xdr:nvCxnSpPr>
      <xdr:spPr>
        <a:xfrm>
          <a:off x="9531350" y="15268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140970</xdr:rowOff>
    </xdr:from>
    <xdr:to>
      <xdr:col>55</xdr:col>
      <xdr:colOff>0</xdr:colOff>
      <xdr:row>97</xdr:row>
      <xdr:rowOff>68580</xdr:rowOff>
    </xdr:to>
    <xdr:cxnSp macro="">
      <xdr:nvCxnSpPr>
        <xdr:cNvPr id="467" name="直線コネクタ 466"/>
        <xdr:cNvCxnSpPr/>
      </xdr:nvCxnSpPr>
      <xdr:spPr>
        <a:xfrm>
          <a:off x="8845550" y="16028670"/>
          <a:ext cx="7588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68" name="普通建設事業費 （ うち更新整備　）平均値テキスト"/>
        <xdr:cNvSpPr txBox="1"/>
      </xdr:nvSpPr>
      <xdr:spPr>
        <a:xfrm>
          <a:off x="9655175" y="1592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11430</xdr:rowOff>
    </xdr:from>
    <xdr:to>
      <xdr:col>55</xdr:col>
      <xdr:colOff>50800</xdr:colOff>
      <xdr:row>97</xdr:row>
      <xdr:rowOff>113030</xdr:rowOff>
    </xdr:to>
    <xdr:sp macro="" textlink="">
      <xdr:nvSpPr>
        <xdr:cNvPr id="469" name="フローチャート: 判断 468"/>
        <xdr:cNvSpPr/>
      </xdr:nvSpPr>
      <xdr:spPr>
        <a:xfrm>
          <a:off x="9569450" y="16070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140970</xdr:rowOff>
    </xdr:from>
    <xdr:to>
      <xdr:col>50</xdr:col>
      <xdr:colOff>114300</xdr:colOff>
      <xdr:row>97</xdr:row>
      <xdr:rowOff>48895</xdr:rowOff>
    </xdr:to>
    <xdr:cxnSp macro="">
      <xdr:nvCxnSpPr>
        <xdr:cNvPr id="470" name="直線コネクタ 469"/>
        <xdr:cNvCxnSpPr/>
      </xdr:nvCxnSpPr>
      <xdr:spPr>
        <a:xfrm flipV="1">
          <a:off x="8032750" y="16028670"/>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71" name="フローチャート: 判断 470"/>
        <xdr:cNvSpPr/>
      </xdr:nvSpPr>
      <xdr:spPr>
        <a:xfrm>
          <a:off x="879475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133350</xdr:rowOff>
    </xdr:from>
    <xdr:ext cx="527685" cy="252095"/>
    <xdr:sp macro="" textlink="">
      <xdr:nvSpPr>
        <xdr:cNvPr id="472" name="テキスト ボックス 471"/>
        <xdr:cNvSpPr txBox="1"/>
      </xdr:nvSpPr>
      <xdr:spPr>
        <a:xfrm>
          <a:off x="8594090" y="16192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111125</xdr:rowOff>
    </xdr:from>
    <xdr:to>
      <xdr:col>45</xdr:col>
      <xdr:colOff>174625</xdr:colOff>
      <xdr:row>97</xdr:row>
      <xdr:rowOff>48895</xdr:rowOff>
    </xdr:to>
    <xdr:cxnSp macro="">
      <xdr:nvCxnSpPr>
        <xdr:cNvPr id="473" name="直線コネクタ 472"/>
        <xdr:cNvCxnSpPr/>
      </xdr:nvCxnSpPr>
      <xdr:spPr>
        <a:xfrm>
          <a:off x="7210425" y="15998825"/>
          <a:ext cx="8223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41275</xdr:rowOff>
    </xdr:from>
    <xdr:to>
      <xdr:col>46</xdr:col>
      <xdr:colOff>38100</xdr:colOff>
      <xdr:row>97</xdr:row>
      <xdr:rowOff>143510</xdr:rowOff>
    </xdr:to>
    <xdr:sp macro="" textlink="">
      <xdr:nvSpPr>
        <xdr:cNvPr id="474" name="フローチャート: 判断 473"/>
        <xdr:cNvSpPr/>
      </xdr:nvSpPr>
      <xdr:spPr>
        <a:xfrm>
          <a:off x="7985125" y="161004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133985</xdr:rowOff>
    </xdr:from>
    <xdr:ext cx="527685" cy="252095"/>
    <xdr:sp macro="" textlink="">
      <xdr:nvSpPr>
        <xdr:cNvPr id="475" name="テキスト ボックス 474"/>
        <xdr:cNvSpPr txBox="1"/>
      </xdr:nvSpPr>
      <xdr:spPr>
        <a:xfrm>
          <a:off x="7784465" y="161931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111125</xdr:rowOff>
    </xdr:from>
    <xdr:to>
      <xdr:col>41</xdr:col>
      <xdr:colOff>50800</xdr:colOff>
      <xdr:row>98</xdr:row>
      <xdr:rowOff>13970</xdr:rowOff>
    </xdr:to>
    <xdr:cxnSp macro="">
      <xdr:nvCxnSpPr>
        <xdr:cNvPr id="476" name="直線コネクタ 475"/>
        <xdr:cNvCxnSpPr/>
      </xdr:nvCxnSpPr>
      <xdr:spPr>
        <a:xfrm flipV="1">
          <a:off x="6400800" y="15998825"/>
          <a:ext cx="809625"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164465</xdr:rowOff>
    </xdr:from>
    <xdr:to>
      <xdr:col>41</xdr:col>
      <xdr:colOff>101600</xdr:colOff>
      <xdr:row>97</xdr:row>
      <xdr:rowOff>94615</xdr:rowOff>
    </xdr:to>
    <xdr:sp macro="" textlink="">
      <xdr:nvSpPr>
        <xdr:cNvPr id="477" name="フローチャート: 判断 476"/>
        <xdr:cNvSpPr/>
      </xdr:nvSpPr>
      <xdr:spPr>
        <a:xfrm>
          <a:off x="7159625" y="160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86360</xdr:rowOff>
    </xdr:from>
    <xdr:ext cx="527685" cy="252095"/>
    <xdr:sp macro="" textlink="">
      <xdr:nvSpPr>
        <xdr:cNvPr id="478" name="テキスト ボックス 477"/>
        <xdr:cNvSpPr txBox="1"/>
      </xdr:nvSpPr>
      <xdr:spPr>
        <a:xfrm>
          <a:off x="6974840" y="161455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78105</xdr:rowOff>
    </xdr:from>
    <xdr:to>
      <xdr:col>36</xdr:col>
      <xdr:colOff>165100</xdr:colOff>
      <xdr:row>98</xdr:row>
      <xdr:rowOff>8255</xdr:rowOff>
    </xdr:to>
    <xdr:sp macro="" textlink="">
      <xdr:nvSpPr>
        <xdr:cNvPr id="479" name="フローチャート: 判断 478"/>
        <xdr:cNvSpPr/>
      </xdr:nvSpPr>
      <xdr:spPr>
        <a:xfrm>
          <a:off x="6350000" y="161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24765</xdr:rowOff>
    </xdr:from>
    <xdr:ext cx="527685" cy="259080"/>
    <xdr:sp macro="" textlink="">
      <xdr:nvSpPr>
        <xdr:cNvPr id="480" name="テキスト ボックス 479"/>
        <xdr:cNvSpPr txBox="1"/>
      </xdr:nvSpPr>
      <xdr:spPr>
        <a:xfrm>
          <a:off x="6149340" y="15912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17780</xdr:rowOff>
    </xdr:from>
    <xdr:to>
      <xdr:col>55</xdr:col>
      <xdr:colOff>50800</xdr:colOff>
      <xdr:row>97</xdr:row>
      <xdr:rowOff>119380</xdr:rowOff>
    </xdr:to>
    <xdr:sp macro="" textlink="">
      <xdr:nvSpPr>
        <xdr:cNvPr id="486" name="楕円 485"/>
        <xdr:cNvSpPr/>
      </xdr:nvSpPr>
      <xdr:spPr>
        <a:xfrm>
          <a:off x="9569450" y="16076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167640</xdr:rowOff>
    </xdr:from>
    <xdr:ext cx="534670" cy="252095"/>
    <xdr:sp macro="" textlink="">
      <xdr:nvSpPr>
        <xdr:cNvPr id="487" name="普通建設事業費 （ うち更新整備　）該当値テキスト"/>
        <xdr:cNvSpPr txBox="1"/>
      </xdr:nvSpPr>
      <xdr:spPr>
        <a:xfrm>
          <a:off x="9655175" y="160553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90170</xdr:rowOff>
    </xdr:from>
    <xdr:to>
      <xdr:col>50</xdr:col>
      <xdr:colOff>165100</xdr:colOff>
      <xdr:row>97</xdr:row>
      <xdr:rowOff>20320</xdr:rowOff>
    </xdr:to>
    <xdr:sp macro="" textlink="">
      <xdr:nvSpPr>
        <xdr:cNvPr id="488" name="楕円 487"/>
        <xdr:cNvSpPr/>
      </xdr:nvSpPr>
      <xdr:spPr>
        <a:xfrm>
          <a:off x="8794750"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36830</xdr:rowOff>
    </xdr:from>
    <xdr:ext cx="527685" cy="259080"/>
    <xdr:sp macro="" textlink="">
      <xdr:nvSpPr>
        <xdr:cNvPr id="489" name="テキスト ボックス 488"/>
        <xdr:cNvSpPr txBox="1"/>
      </xdr:nvSpPr>
      <xdr:spPr>
        <a:xfrm>
          <a:off x="8594090" y="15753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169545</xdr:rowOff>
    </xdr:from>
    <xdr:to>
      <xdr:col>46</xdr:col>
      <xdr:colOff>38100</xdr:colOff>
      <xdr:row>97</xdr:row>
      <xdr:rowOff>99695</xdr:rowOff>
    </xdr:to>
    <xdr:sp macro="" textlink="">
      <xdr:nvSpPr>
        <xdr:cNvPr id="490" name="楕円 489"/>
        <xdr:cNvSpPr/>
      </xdr:nvSpPr>
      <xdr:spPr>
        <a:xfrm>
          <a:off x="7985125" y="16057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116205</xdr:rowOff>
    </xdr:from>
    <xdr:ext cx="527685" cy="259080"/>
    <xdr:sp macro="" textlink="">
      <xdr:nvSpPr>
        <xdr:cNvPr id="491" name="テキスト ボックス 490"/>
        <xdr:cNvSpPr txBox="1"/>
      </xdr:nvSpPr>
      <xdr:spPr>
        <a:xfrm>
          <a:off x="7784465" y="158324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60325</xdr:rowOff>
    </xdr:from>
    <xdr:to>
      <xdr:col>41</xdr:col>
      <xdr:colOff>101600</xdr:colOff>
      <xdr:row>96</xdr:row>
      <xdr:rowOff>161925</xdr:rowOff>
    </xdr:to>
    <xdr:sp macro="" textlink="">
      <xdr:nvSpPr>
        <xdr:cNvPr id="492" name="楕円 491"/>
        <xdr:cNvSpPr/>
      </xdr:nvSpPr>
      <xdr:spPr>
        <a:xfrm>
          <a:off x="7159625" y="159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6985</xdr:rowOff>
    </xdr:from>
    <xdr:ext cx="527685" cy="252095"/>
    <xdr:sp macro="" textlink="">
      <xdr:nvSpPr>
        <xdr:cNvPr id="493" name="テキスト ボックス 492"/>
        <xdr:cNvSpPr txBox="1"/>
      </xdr:nvSpPr>
      <xdr:spPr>
        <a:xfrm>
          <a:off x="6974840" y="157232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134620</xdr:rowOff>
    </xdr:from>
    <xdr:to>
      <xdr:col>36</xdr:col>
      <xdr:colOff>165100</xdr:colOff>
      <xdr:row>98</xdr:row>
      <xdr:rowOff>64770</xdr:rowOff>
    </xdr:to>
    <xdr:sp macro="" textlink="">
      <xdr:nvSpPr>
        <xdr:cNvPr id="494" name="楕円 493"/>
        <xdr:cNvSpPr/>
      </xdr:nvSpPr>
      <xdr:spPr>
        <a:xfrm>
          <a:off x="635000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55880</xdr:rowOff>
    </xdr:from>
    <xdr:ext cx="527685" cy="259080"/>
    <xdr:sp macro="" textlink="">
      <xdr:nvSpPr>
        <xdr:cNvPr id="495" name="テキスト ボックス 494"/>
        <xdr:cNvSpPr txBox="1"/>
      </xdr:nvSpPr>
      <xdr:spPr>
        <a:xfrm>
          <a:off x="6149340" y="16286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4" name="テキスト ボックス 50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174625</xdr:colOff>
      <xdr:row>39</xdr:row>
      <xdr:rowOff>42545</xdr:rowOff>
    </xdr:to>
    <xdr:cxnSp macro="">
      <xdr:nvCxnSpPr>
        <xdr:cNvPr id="506" name="直線コネクタ 505"/>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71120</xdr:rowOff>
    </xdr:from>
    <xdr:ext cx="248920" cy="249555"/>
    <xdr:sp macro="" textlink="">
      <xdr:nvSpPr>
        <xdr:cNvPr id="507" name="テキスト ボックス 506"/>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8" name="直線コネクタ 507"/>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4510" cy="249555"/>
    <xdr:sp macro="" textlink="">
      <xdr:nvSpPr>
        <xdr:cNvPr id="509" name="テキスト ボックス 508"/>
        <xdr:cNvSpPr txBox="1"/>
      </xdr:nvSpPr>
      <xdr:spPr>
        <a:xfrm>
          <a:off x="10930255" y="5984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10" name="直線コネクタ 509"/>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4510" cy="242570"/>
    <xdr:sp macro="" textlink="">
      <xdr:nvSpPr>
        <xdr:cNvPr id="511" name="テキスト ボックス 510"/>
        <xdr:cNvSpPr txBox="1"/>
      </xdr:nvSpPr>
      <xdr:spPr>
        <a:xfrm>
          <a:off x="10930255" y="5617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12" name="直線コネクタ 511"/>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4510" cy="242570"/>
    <xdr:sp macro="" textlink="">
      <xdr:nvSpPr>
        <xdr:cNvPr id="513" name="テキスト ボックス 512"/>
        <xdr:cNvSpPr txBox="1"/>
      </xdr:nvSpPr>
      <xdr:spPr>
        <a:xfrm>
          <a:off x="10930255" y="5250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4" name="直線コネクタ 513"/>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89535</xdr:rowOff>
    </xdr:from>
    <xdr:ext cx="595630" cy="242570"/>
    <xdr:sp macro="" textlink="">
      <xdr:nvSpPr>
        <xdr:cNvPr id="515" name="テキスト ボックス 514"/>
        <xdr:cNvSpPr txBox="1"/>
      </xdr:nvSpPr>
      <xdr:spPr>
        <a:xfrm>
          <a:off x="10866120" y="4883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6" name="直線コネクタ 51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2570"/>
    <xdr:sp macro="" textlink="">
      <xdr:nvSpPr>
        <xdr:cNvPr id="517" name="テキスト ボックス 516"/>
        <xdr:cNvSpPr txBox="1"/>
      </xdr:nvSpPr>
      <xdr:spPr>
        <a:xfrm>
          <a:off x="1086612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8"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50800</xdr:rowOff>
    </xdr:from>
    <xdr:to>
      <xdr:col>85</xdr:col>
      <xdr:colOff>126365</xdr:colOff>
      <xdr:row>39</xdr:row>
      <xdr:rowOff>42545</xdr:rowOff>
    </xdr:to>
    <xdr:cxnSp macro="">
      <xdr:nvCxnSpPr>
        <xdr:cNvPr id="519" name="直線コネクタ 518"/>
        <xdr:cNvCxnSpPr/>
      </xdr:nvCxnSpPr>
      <xdr:spPr>
        <a:xfrm flipV="1">
          <a:off x="14968220" y="517525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46355</xdr:rowOff>
    </xdr:from>
    <xdr:ext cx="249555" cy="249555"/>
    <xdr:sp macro="" textlink="">
      <xdr:nvSpPr>
        <xdr:cNvPr id="520"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21" name="直線コネクタ 520"/>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164465</xdr:rowOff>
    </xdr:from>
    <xdr:ext cx="598805" cy="248920"/>
    <xdr:sp macro="" textlink="">
      <xdr:nvSpPr>
        <xdr:cNvPr id="522" name="災害復旧事業費最大値テキスト"/>
        <xdr:cNvSpPr txBox="1"/>
      </xdr:nvSpPr>
      <xdr:spPr>
        <a:xfrm>
          <a:off x="15017750" y="49587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50800</xdr:rowOff>
    </xdr:from>
    <xdr:to>
      <xdr:col>86</xdr:col>
      <xdr:colOff>25400</xdr:colOff>
      <xdr:row>31</xdr:row>
      <xdr:rowOff>50800</xdr:rowOff>
    </xdr:to>
    <xdr:cxnSp macro="">
      <xdr:nvCxnSpPr>
        <xdr:cNvPr id="523" name="直線コネクタ 522"/>
        <xdr:cNvCxnSpPr/>
      </xdr:nvCxnSpPr>
      <xdr:spPr>
        <a:xfrm>
          <a:off x="14881225" y="5175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149225</xdr:rowOff>
    </xdr:from>
    <xdr:to>
      <xdr:col>85</xdr:col>
      <xdr:colOff>127000</xdr:colOff>
      <xdr:row>39</xdr:row>
      <xdr:rowOff>32385</xdr:rowOff>
    </xdr:to>
    <xdr:cxnSp macro="">
      <xdr:nvCxnSpPr>
        <xdr:cNvPr id="524" name="直線コネクタ 523"/>
        <xdr:cNvCxnSpPr/>
      </xdr:nvCxnSpPr>
      <xdr:spPr>
        <a:xfrm>
          <a:off x="14195425" y="6429375"/>
          <a:ext cx="7747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66675</xdr:rowOff>
    </xdr:from>
    <xdr:ext cx="469900" cy="249555"/>
    <xdr:sp macro="" textlink="">
      <xdr:nvSpPr>
        <xdr:cNvPr id="525" name="災害復旧事業費平均値テキスト"/>
        <xdr:cNvSpPr txBox="1"/>
      </xdr:nvSpPr>
      <xdr:spPr>
        <a:xfrm>
          <a:off x="15017750" y="61817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44450</xdr:rowOff>
    </xdr:from>
    <xdr:to>
      <xdr:col>85</xdr:col>
      <xdr:colOff>174625</xdr:colOff>
      <xdr:row>38</xdr:row>
      <xdr:rowOff>142240</xdr:rowOff>
    </xdr:to>
    <xdr:sp macro="" textlink="">
      <xdr:nvSpPr>
        <xdr:cNvPr id="526" name="フローチャート: 判断 525"/>
        <xdr:cNvSpPr/>
      </xdr:nvSpPr>
      <xdr:spPr>
        <a:xfrm>
          <a:off x="14919325" y="63246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55880</xdr:rowOff>
    </xdr:from>
    <xdr:to>
      <xdr:col>81</xdr:col>
      <xdr:colOff>50800</xdr:colOff>
      <xdr:row>38</xdr:row>
      <xdr:rowOff>149225</xdr:rowOff>
    </xdr:to>
    <xdr:cxnSp macro="">
      <xdr:nvCxnSpPr>
        <xdr:cNvPr id="527" name="直線コネクタ 526"/>
        <xdr:cNvCxnSpPr/>
      </xdr:nvCxnSpPr>
      <xdr:spPr>
        <a:xfrm>
          <a:off x="13385800" y="6336030"/>
          <a:ext cx="8096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92075</xdr:rowOff>
    </xdr:from>
    <xdr:to>
      <xdr:col>81</xdr:col>
      <xdr:colOff>101600</xdr:colOff>
      <xdr:row>39</xdr:row>
      <xdr:rowOff>24765</xdr:rowOff>
    </xdr:to>
    <xdr:sp macro="" textlink="">
      <xdr:nvSpPr>
        <xdr:cNvPr id="528" name="フローチャート: 判断 527"/>
        <xdr:cNvSpPr/>
      </xdr:nvSpPr>
      <xdr:spPr>
        <a:xfrm>
          <a:off x="14144625" y="637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40005</xdr:rowOff>
    </xdr:from>
    <xdr:ext cx="462915" cy="249555"/>
    <xdr:sp macro="" textlink="">
      <xdr:nvSpPr>
        <xdr:cNvPr id="529" name="テキスト ボックス 528"/>
        <xdr:cNvSpPr txBox="1"/>
      </xdr:nvSpPr>
      <xdr:spPr>
        <a:xfrm>
          <a:off x="13976350" y="61550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159385</xdr:rowOff>
    </xdr:from>
    <xdr:to>
      <xdr:col>76</xdr:col>
      <xdr:colOff>114300</xdr:colOff>
      <xdr:row>38</xdr:row>
      <xdr:rowOff>55880</xdr:rowOff>
    </xdr:to>
    <xdr:cxnSp macro="">
      <xdr:nvCxnSpPr>
        <xdr:cNvPr id="530" name="直線コネクタ 529"/>
        <xdr:cNvCxnSpPr/>
      </xdr:nvCxnSpPr>
      <xdr:spPr>
        <a:xfrm>
          <a:off x="12573000" y="627443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98425</xdr:rowOff>
    </xdr:from>
    <xdr:to>
      <xdr:col>76</xdr:col>
      <xdr:colOff>165100</xdr:colOff>
      <xdr:row>39</xdr:row>
      <xdr:rowOff>31115</xdr:rowOff>
    </xdr:to>
    <xdr:sp macro="" textlink="">
      <xdr:nvSpPr>
        <xdr:cNvPr id="531" name="フローチャート: 判断 530"/>
        <xdr:cNvSpPr/>
      </xdr:nvSpPr>
      <xdr:spPr>
        <a:xfrm>
          <a:off x="13335000" y="637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22860</xdr:rowOff>
    </xdr:from>
    <xdr:ext cx="462915" cy="242570"/>
    <xdr:sp macro="" textlink="">
      <xdr:nvSpPr>
        <xdr:cNvPr id="532" name="テキスト ボックス 531"/>
        <xdr:cNvSpPr txBox="1"/>
      </xdr:nvSpPr>
      <xdr:spPr>
        <a:xfrm>
          <a:off x="13166725" y="646811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159385</xdr:rowOff>
    </xdr:from>
    <xdr:to>
      <xdr:col>71</xdr:col>
      <xdr:colOff>174625</xdr:colOff>
      <xdr:row>38</xdr:row>
      <xdr:rowOff>116840</xdr:rowOff>
    </xdr:to>
    <xdr:cxnSp macro="">
      <xdr:nvCxnSpPr>
        <xdr:cNvPr id="533" name="直線コネクタ 532"/>
        <xdr:cNvCxnSpPr/>
      </xdr:nvCxnSpPr>
      <xdr:spPr>
        <a:xfrm flipV="1">
          <a:off x="11750675" y="6274435"/>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71755</xdr:rowOff>
    </xdr:from>
    <xdr:to>
      <xdr:col>72</xdr:col>
      <xdr:colOff>38100</xdr:colOff>
      <xdr:row>39</xdr:row>
      <xdr:rowOff>4445</xdr:rowOff>
    </xdr:to>
    <xdr:sp macro="" textlink="">
      <xdr:nvSpPr>
        <xdr:cNvPr id="534" name="フローチャート: 判断 533"/>
        <xdr:cNvSpPr/>
      </xdr:nvSpPr>
      <xdr:spPr>
        <a:xfrm>
          <a:off x="12525375" y="6351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160655</xdr:rowOff>
    </xdr:from>
    <xdr:ext cx="462915" cy="242570"/>
    <xdr:sp macro="" textlink="">
      <xdr:nvSpPr>
        <xdr:cNvPr id="535" name="テキスト ボックス 534"/>
        <xdr:cNvSpPr txBox="1"/>
      </xdr:nvSpPr>
      <xdr:spPr>
        <a:xfrm>
          <a:off x="12357100" y="644080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50165</xdr:rowOff>
    </xdr:from>
    <xdr:to>
      <xdr:col>67</xdr:col>
      <xdr:colOff>101600</xdr:colOff>
      <xdr:row>38</xdr:row>
      <xdr:rowOff>147320</xdr:rowOff>
    </xdr:to>
    <xdr:sp macro="" textlink="">
      <xdr:nvSpPr>
        <xdr:cNvPr id="536" name="フローチャート: 判断 535"/>
        <xdr:cNvSpPr/>
      </xdr:nvSpPr>
      <xdr:spPr>
        <a:xfrm>
          <a:off x="11699875" y="63303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163195</xdr:rowOff>
    </xdr:from>
    <xdr:ext cx="462915" cy="242570"/>
    <xdr:sp macro="" textlink="">
      <xdr:nvSpPr>
        <xdr:cNvPr id="537" name="テキスト ボックス 536"/>
        <xdr:cNvSpPr txBox="1"/>
      </xdr:nvSpPr>
      <xdr:spPr>
        <a:xfrm>
          <a:off x="11531600" y="611314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8" name="テキスト ボックス 53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9" name="テキスト ボックス 53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0" name="テキスト ボックス 53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1" name="テキスト ボックス 54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2" name="テキスト ボックス 54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149225</xdr:rowOff>
    </xdr:from>
    <xdr:to>
      <xdr:col>85</xdr:col>
      <xdr:colOff>174625</xdr:colOff>
      <xdr:row>39</xdr:row>
      <xdr:rowOff>81280</xdr:rowOff>
    </xdr:to>
    <xdr:sp macro="" textlink="">
      <xdr:nvSpPr>
        <xdr:cNvPr id="543" name="楕円 542"/>
        <xdr:cNvSpPr/>
      </xdr:nvSpPr>
      <xdr:spPr>
        <a:xfrm>
          <a:off x="14919325" y="642937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66675</xdr:rowOff>
    </xdr:from>
    <xdr:ext cx="378460" cy="249555"/>
    <xdr:sp macro="" textlink="">
      <xdr:nvSpPr>
        <xdr:cNvPr id="544" name="災害復旧事業費該当値テキスト"/>
        <xdr:cNvSpPr txBox="1"/>
      </xdr:nvSpPr>
      <xdr:spPr>
        <a:xfrm>
          <a:off x="15017750" y="63468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100330</xdr:rowOff>
    </xdr:from>
    <xdr:to>
      <xdr:col>81</xdr:col>
      <xdr:colOff>101600</xdr:colOff>
      <xdr:row>39</xdr:row>
      <xdr:rowOff>33020</xdr:rowOff>
    </xdr:to>
    <xdr:sp macro="" textlink="">
      <xdr:nvSpPr>
        <xdr:cNvPr id="545" name="楕円 544"/>
        <xdr:cNvSpPr/>
      </xdr:nvSpPr>
      <xdr:spPr>
        <a:xfrm>
          <a:off x="14144625" y="638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24765</xdr:rowOff>
    </xdr:from>
    <xdr:ext cx="462915" cy="242570"/>
    <xdr:sp macro="" textlink="">
      <xdr:nvSpPr>
        <xdr:cNvPr id="546" name="テキスト ボックス 545"/>
        <xdr:cNvSpPr txBox="1"/>
      </xdr:nvSpPr>
      <xdr:spPr>
        <a:xfrm>
          <a:off x="13976350" y="647001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6350</xdr:rowOff>
    </xdr:from>
    <xdr:to>
      <xdr:col>76</xdr:col>
      <xdr:colOff>165100</xdr:colOff>
      <xdr:row>38</xdr:row>
      <xdr:rowOff>104775</xdr:rowOff>
    </xdr:to>
    <xdr:sp macro="" textlink="">
      <xdr:nvSpPr>
        <xdr:cNvPr id="547" name="楕円 546"/>
        <xdr:cNvSpPr/>
      </xdr:nvSpPr>
      <xdr:spPr>
        <a:xfrm>
          <a:off x="13335000" y="6286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120650</xdr:rowOff>
    </xdr:from>
    <xdr:ext cx="527685" cy="241935"/>
    <xdr:sp macro="" textlink="">
      <xdr:nvSpPr>
        <xdr:cNvPr id="548" name="テキスト ボックス 547"/>
        <xdr:cNvSpPr txBox="1"/>
      </xdr:nvSpPr>
      <xdr:spPr>
        <a:xfrm>
          <a:off x="13134340" y="607060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109855</xdr:rowOff>
    </xdr:from>
    <xdr:to>
      <xdr:col>72</xdr:col>
      <xdr:colOff>38100</xdr:colOff>
      <xdr:row>38</xdr:row>
      <xdr:rowOff>42545</xdr:rowOff>
    </xdr:to>
    <xdr:sp macro="" textlink="">
      <xdr:nvSpPr>
        <xdr:cNvPr id="549" name="楕円 548"/>
        <xdr:cNvSpPr/>
      </xdr:nvSpPr>
      <xdr:spPr>
        <a:xfrm>
          <a:off x="12525375" y="6224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59055</xdr:rowOff>
    </xdr:from>
    <xdr:ext cx="527685" cy="242570"/>
    <xdr:sp macro="" textlink="">
      <xdr:nvSpPr>
        <xdr:cNvPr id="550" name="テキスト ボックス 549"/>
        <xdr:cNvSpPr txBox="1"/>
      </xdr:nvSpPr>
      <xdr:spPr>
        <a:xfrm>
          <a:off x="12324715" y="600900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67945</xdr:rowOff>
    </xdr:from>
    <xdr:to>
      <xdr:col>67</xdr:col>
      <xdr:colOff>101600</xdr:colOff>
      <xdr:row>39</xdr:row>
      <xdr:rowOff>635</xdr:rowOff>
    </xdr:to>
    <xdr:sp macro="" textlink="">
      <xdr:nvSpPr>
        <xdr:cNvPr id="551" name="楕円 550"/>
        <xdr:cNvSpPr/>
      </xdr:nvSpPr>
      <xdr:spPr>
        <a:xfrm>
          <a:off x="11699875"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157480</xdr:rowOff>
    </xdr:from>
    <xdr:ext cx="462915" cy="242570"/>
    <xdr:sp macro="" textlink="">
      <xdr:nvSpPr>
        <xdr:cNvPr id="552" name="テキスト ボックス 551"/>
        <xdr:cNvSpPr txBox="1"/>
      </xdr:nvSpPr>
      <xdr:spPr>
        <a:xfrm>
          <a:off x="11531600" y="643763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3" name="正方形/長方形 55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4" name="正方形/長方形 55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5" name="正方形/長方形 55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6" name="正方形/長方形 55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7" name="正方形/長方形 55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8" name="正方形/長方形 55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9" name="正方形/長方形 55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0" name="正方形/長方形 55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61" name="テキスト ボックス 56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2" name="直線コネクタ 56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63" name="直線コネクタ 562"/>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2570"/>
    <xdr:sp macro="" textlink="">
      <xdr:nvSpPr>
        <xdr:cNvPr id="564" name="テキスト ボックス 563"/>
        <xdr:cNvSpPr txBox="1"/>
      </xdr:nvSpPr>
      <xdr:spPr>
        <a:xfrm>
          <a:off x="11181080" y="89192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5" name="直線コネクタ 56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2570"/>
    <xdr:sp macro="" textlink="">
      <xdr:nvSpPr>
        <xdr:cNvPr id="566" name="テキスト ボックス 565"/>
        <xdr:cNvSpPr txBox="1"/>
      </xdr:nvSpPr>
      <xdr:spPr>
        <a:xfrm>
          <a:off x="11181080" y="7818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7"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8" name="直線コネクタ 567"/>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69"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0" name="直線コネクタ 56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71"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2" name="直線コネクタ 57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3" name="直線コネクタ 572"/>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4"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5" name="フローチャート: 判断 574"/>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6" name="直線コネクタ 575"/>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77" name="フローチャート: 判断 576"/>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2570" cy="249555"/>
    <xdr:sp macro="" textlink="">
      <xdr:nvSpPr>
        <xdr:cNvPr id="578" name="テキスト ボックス 577"/>
        <xdr:cNvSpPr txBox="1"/>
      </xdr:nvSpPr>
      <xdr:spPr>
        <a:xfrm>
          <a:off x="14086840"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9" name="直線コネクタ 578"/>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80" name="フローチャート: 判断 579"/>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81" name="テキスト ボックス 580"/>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82" name="直線コネクタ 581"/>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83" name="フローチャート: 判断 582"/>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2570" cy="249555"/>
    <xdr:sp macro="" textlink="">
      <xdr:nvSpPr>
        <xdr:cNvPr id="584" name="テキスト ボックス 583"/>
        <xdr:cNvSpPr txBox="1"/>
      </xdr:nvSpPr>
      <xdr:spPr>
        <a:xfrm>
          <a:off x="12451715"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5" name="フローチャート: 判断 584"/>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2570" cy="249555"/>
    <xdr:sp macro="" textlink="">
      <xdr:nvSpPr>
        <xdr:cNvPr id="586" name="テキスト ボックス 585"/>
        <xdr:cNvSpPr txBox="1"/>
      </xdr:nvSpPr>
      <xdr:spPr>
        <a:xfrm>
          <a:off x="11642090"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7" name="テキスト ボックス 58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8" name="テキスト ボックス 58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9" name="テキスト ボックス 58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0" name="テキスト ボックス 58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1" name="テキスト ボックス 59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92" name="楕円 591"/>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2570"/>
    <xdr:sp macro="" textlink="">
      <xdr:nvSpPr>
        <xdr:cNvPr id="593" name="失業対策事業費該当値テキスト"/>
        <xdr:cNvSpPr txBox="1"/>
      </xdr:nvSpPr>
      <xdr:spPr>
        <a:xfrm>
          <a:off x="15017750" y="887666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4" name="楕円 593"/>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2570" cy="249555"/>
    <xdr:sp macro="" textlink="">
      <xdr:nvSpPr>
        <xdr:cNvPr id="595" name="テキスト ボックス 594"/>
        <xdr:cNvSpPr txBox="1"/>
      </xdr:nvSpPr>
      <xdr:spPr>
        <a:xfrm>
          <a:off x="14086840"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6" name="楕円 595"/>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7" name="テキスト ボックス 596"/>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98" name="楕円 597"/>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2570" cy="249555"/>
    <xdr:sp macro="" textlink="">
      <xdr:nvSpPr>
        <xdr:cNvPr id="599" name="テキスト ボックス 598"/>
        <xdr:cNvSpPr txBox="1"/>
      </xdr:nvSpPr>
      <xdr:spPr>
        <a:xfrm>
          <a:off x="12451715"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600" name="楕円 599"/>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2570" cy="249555"/>
    <xdr:sp macro="" textlink="">
      <xdr:nvSpPr>
        <xdr:cNvPr id="601" name="テキスト ボックス 600"/>
        <xdr:cNvSpPr txBox="1"/>
      </xdr:nvSpPr>
      <xdr:spPr>
        <a:xfrm>
          <a:off x="11642090"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2" name="正方形/長方形 60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3" name="正方形/長方形 60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4" name="正方形/長方形 60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5" name="正方形/長方形 60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6" name="正方形/長方形 60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7" name="正方形/長方形 60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8" name="正方形/長方形 60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9" name="正方形/長方形 60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0" name="テキスト ボックス 60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1" name="直線コネクタ 61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12" name="直線コネクタ 611"/>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13" name="テキスト ボックス 612"/>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14" name="直線コネクタ 613"/>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4510" cy="249555"/>
    <xdr:sp macro="" textlink="">
      <xdr:nvSpPr>
        <xdr:cNvPr id="615" name="テキスト ボックス 614"/>
        <xdr:cNvSpPr txBox="1"/>
      </xdr:nvSpPr>
      <xdr:spPr>
        <a:xfrm>
          <a:off x="10930255" y="12588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6" name="直線コネクタ 61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4510" cy="242570"/>
    <xdr:sp macro="" textlink="">
      <xdr:nvSpPr>
        <xdr:cNvPr id="617" name="テキスト ボックス 616"/>
        <xdr:cNvSpPr txBox="1"/>
      </xdr:nvSpPr>
      <xdr:spPr>
        <a:xfrm>
          <a:off x="10930255" y="12221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18" name="直線コネクタ 617"/>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4510" cy="242570"/>
    <xdr:sp macro="" textlink="">
      <xdr:nvSpPr>
        <xdr:cNvPr id="619" name="テキスト ボックス 618"/>
        <xdr:cNvSpPr txBox="1"/>
      </xdr:nvSpPr>
      <xdr:spPr>
        <a:xfrm>
          <a:off x="10930255" y="11854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20" name="直線コネクタ 619"/>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2570"/>
    <xdr:sp macro="" textlink="">
      <xdr:nvSpPr>
        <xdr:cNvPr id="621" name="テキスト ボックス 620"/>
        <xdr:cNvSpPr txBox="1"/>
      </xdr:nvSpPr>
      <xdr:spPr>
        <a:xfrm>
          <a:off x="10866120" y="11487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2" name="直線コネクタ 62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2570"/>
    <xdr:sp macro="" textlink="">
      <xdr:nvSpPr>
        <xdr:cNvPr id="623" name="テキスト ボックス 622"/>
        <xdr:cNvSpPr txBox="1"/>
      </xdr:nvSpPr>
      <xdr:spPr>
        <a:xfrm>
          <a:off x="1086612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15875</xdr:rowOff>
    </xdr:from>
    <xdr:to>
      <xdr:col>85</xdr:col>
      <xdr:colOff>126365</xdr:colOff>
      <xdr:row>79</xdr:row>
      <xdr:rowOff>12065</xdr:rowOff>
    </xdr:to>
    <xdr:cxnSp macro="">
      <xdr:nvCxnSpPr>
        <xdr:cNvPr id="625" name="直線コネクタ 624"/>
        <xdr:cNvCxnSpPr/>
      </xdr:nvCxnSpPr>
      <xdr:spPr>
        <a:xfrm flipV="1">
          <a:off x="14968220" y="1157922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15875</xdr:rowOff>
    </xdr:from>
    <xdr:ext cx="469900" cy="249555"/>
    <xdr:sp macro="" textlink="">
      <xdr:nvSpPr>
        <xdr:cNvPr id="626" name="公債費最小値テキスト"/>
        <xdr:cNvSpPr txBox="1"/>
      </xdr:nvSpPr>
      <xdr:spPr>
        <a:xfrm>
          <a:off x="15017750" y="130651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12065</xdr:rowOff>
    </xdr:from>
    <xdr:to>
      <xdr:col>86</xdr:col>
      <xdr:colOff>25400</xdr:colOff>
      <xdr:row>79</xdr:row>
      <xdr:rowOff>12065</xdr:rowOff>
    </xdr:to>
    <xdr:cxnSp macro="">
      <xdr:nvCxnSpPr>
        <xdr:cNvPr id="627" name="直線コネクタ 626"/>
        <xdr:cNvCxnSpPr/>
      </xdr:nvCxnSpPr>
      <xdr:spPr>
        <a:xfrm>
          <a:off x="14881225" y="13061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129540</xdr:rowOff>
    </xdr:from>
    <xdr:ext cx="598805" cy="242570"/>
    <xdr:sp macro="" textlink="">
      <xdr:nvSpPr>
        <xdr:cNvPr id="628" name="公債費最大値テキスト"/>
        <xdr:cNvSpPr txBox="1"/>
      </xdr:nvSpPr>
      <xdr:spPr>
        <a:xfrm>
          <a:off x="15017750" y="1136269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15875</xdr:rowOff>
    </xdr:from>
    <xdr:to>
      <xdr:col>86</xdr:col>
      <xdr:colOff>25400</xdr:colOff>
      <xdr:row>70</xdr:row>
      <xdr:rowOff>15875</xdr:rowOff>
    </xdr:to>
    <xdr:cxnSp macro="">
      <xdr:nvCxnSpPr>
        <xdr:cNvPr id="629" name="直線コネクタ 628"/>
        <xdr:cNvCxnSpPr/>
      </xdr:nvCxnSpPr>
      <xdr:spPr>
        <a:xfrm>
          <a:off x="14881225" y="11579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37465</xdr:rowOff>
    </xdr:from>
    <xdr:to>
      <xdr:col>85</xdr:col>
      <xdr:colOff>127000</xdr:colOff>
      <xdr:row>76</xdr:row>
      <xdr:rowOff>46355</xdr:rowOff>
    </xdr:to>
    <xdr:cxnSp macro="">
      <xdr:nvCxnSpPr>
        <xdr:cNvPr id="630" name="直線コネクタ 629"/>
        <xdr:cNvCxnSpPr/>
      </xdr:nvCxnSpPr>
      <xdr:spPr>
        <a:xfrm flipV="1">
          <a:off x="14195425" y="1259141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73</xdr:row>
      <xdr:rowOff>129540</xdr:rowOff>
    </xdr:from>
    <xdr:ext cx="534670" cy="242570"/>
    <xdr:sp macro="" textlink="">
      <xdr:nvSpPr>
        <xdr:cNvPr id="631" name="公債費平均値テキスト"/>
        <xdr:cNvSpPr txBox="1"/>
      </xdr:nvSpPr>
      <xdr:spPr>
        <a:xfrm>
          <a:off x="15017750" y="1218819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107315</xdr:rowOff>
    </xdr:from>
    <xdr:to>
      <xdr:col>85</xdr:col>
      <xdr:colOff>174625</xdr:colOff>
      <xdr:row>75</xdr:row>
      <xdr:rowOff>40005</xdr:rowOff>
    </xdr:to>
    <xdr:sp macro="" textlink="">
      <xdr:nvSpPr>
        <xdr:cNvPr id="632" name="フローチャート: 判断 631"/>
        <xdr:cNvSpPr/>
      </xdr:nvSpPr>
      <xdr:spPr>
        <a:xfrm>
          <a:off x="14919325" y="123310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46355</xdr:rowOff>
    </xdr:from>
    <xdr:to>
      <xdr:col>81</xdr:col>
      <xdr:colOff>50800</xdr:colOff>
      <xdr:row>76</xdr:row>
      <xdr:rowOff>55880</xdr:rowOff>
    </xdr:to>
    <xdr:cxnSp macro="">
      <xdr:nvCxnSpPr>
        <xdr:cNvPr id="633" name="直線コネクタ 632"/>
        <xdr:cNvCxnSpPr/>
      </xdr:nvCxnSpPr>
      <xdr:spPr>
        <a:xfrm flipV="1">
          <a:off x="13385800" y="1260030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85090</xdr:rowOff>
    </xdr:from>
    <xdr:to>
      <xdr:col>81</xdr:col>
      <xdr:colOff>101600</xdr:colOff>
      <xdr:row>75</xdr:row>
      <xdr:rowOff>17780</xdr:rowOff>
    </xdr:to>
    <xdr:sp macro="" textlink="">
      <xdr:nvSpPr>
        <xdr:cNvPr id="634" name="フローチャート: 判断 633"/>
        <xdr:cNvSpPr/>
      </xdr:nvSpPr>
      <xdr:spPr>
        <a:xfrm>
          <a:off x="14144625" y="12308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33655</xdr:rowOff>
    </xdr:from>
    <xdr:ext cx="527685" cy="249555"/>
    <xdr:sp macro="" textlink="">
      <xdr:nvSpPr>
        <xdr:cNvPr id="635" name="テキスト ボックス 634"/>
        <xdr:cNvSpPr txBox="1"/>
      </xdr:nvSpPr>
      <xdr:spPr>
        <a:xfrm>
          <a:off x="13959840" y="120923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55880</xdr:rowOff>
    </xdr:from>
    <xdr:to>
      <xdr:col>76</xdr:col>
      <xdr:colOff>114300</xdr:colOff>
      <xdr:row>76</xdr:row>
      <xdr:rowOff>78740</xdr:rowOff>
    </xdr:to>
    <xdr:cxnSp macro="">
      <xdr:nvCxnSpPr>
        <xdr:cNvPr id="636" name="直線コネクタ 635"/>
        <xdr:cNvCxnSpPr/>
      </xdr:nvCxnSpPr>
      <xdr:spPr>
        <a:xfrm flipV="1">
          <a:off x="12573000" y="1260983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107950</xdr:rowOff>
    </xdr:from>
    <xdr:to>
      <xdr:col>76</xdr:col>
      <xdr:colOff>165100</xdr:colOff>
      <xdr:row>75</xdr:row>
      <xdr:rowOff>40640</xdr:rowOff>
    </xdr:to>
    <xdr:sp macro="" textlink="">
      <xdr:nvSpPr>
        <xdr:cNvPr id="637" name="フローチャート: 判断 636"/>
        <xdr:cNvSpPr/>
      </xdr:nvSpPr>
      <xdr:spPr>
        <a:xfrm>
          <a:off x="13335000" y="1233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57150</xdr:rowOff>
    </xdr:from>
    <xdr:ext cx="527685" cy="242570"/>
    <xdr:sp macro="" textlink="">
      <xdr:nvSpPr>
        <xdr:cNvPr id="638" name="テキスト ボックス 637"/>
        <xdr:cNvSpPr txBox="1"/>
      </xdr:nvSpPr>
      <xdr:spPr>
        <a:xfrm>
          <a:off x="13134340" y="121158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78740</xdr:rowOff>
    </xdr:from>
    <xdr:to>
      <xdr:col>71</xdr:col>
      <xdr:colOff>174625</xdr:colOff>
      <xdr:row>76</xdr:row>
      <xdr:rowOff>90170</xdr:rowOff>
    </xdr:to>
    <xdr:cxnSp macro="">
      <xdr:nvCxnSpPr>
        <xdr:cNvPr id="639" name="直線コネクタ 638"/>
        <xdr:cNvCxnSpPr/>
      </xdr:nvCxnSpPr>
      <xdr:spPr>
        <a:xfrm flipV="1">
          <a:off x="11750675" y="1263269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134620</xdr:rowOff>
    </xdr:from>
    <xdr:to>
      <xdr:col>72</xdr:col>
      <xdr:colOff>38100</xdr:colOff>
      <xdr:row>75</xdr:row>
      <xdr:rowOff>67310</xdr:rowOff>
    </xdr:to>
    <xdr:sp macro="" textlink="">
      <xdr:nvSpPr>
        <xdr:cNvPr id="640" name="フローチャート: 判断 639"/>
        <xdr:cNvSpPr/>
      </xdr:nvSpPr>
      <xdr:spPr>
        <a:xfrm>
          <a:off x="12525375" y="12358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83185</xdr:rowOff>
    </xdr:from>
    <xdr:ext cx="527685" cy="242570"/>
    <xdr:sp macro="" textlink="">
      <xdr:nvSpPr>
        <xdr:cNvPr id="641" name="テキスト ボックス 640"/>
        <xdr:cNvSpPr txBox="1"/>
      </xdr:nvSpPr>
      <xdr:spPr>
        <a:xfrm>
          <a:off x="12324715" y="121418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142240</xdr:rowOff>
    </xdr:from>
    <xdr:to>
      <xdr:col>67</xdr:col>
      <xdr:colOff>101600</xdr:colOff>
      <xdr:row>75</xdr:row>
      <xdr:rowOff>74930</xdr:rowOff>
    </xdr:to>
    <xdr:sp macro="" textlink="">
      <xdr:nvSpPr>
        <xdr:cNvPr id="642" name="フローチャート: 判断 641"/>
        <xdr:cNvSpPr/>
      </xdr:nvSpPr>
      <xdr:spPr>
        <a:xfrm>
          <a:off x="11699875" y="1236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91440</xdr:rowOff>
    </xdr:from>
    <xdr:ext cx="527685" cy="242570"/>
    <xdr:sp macro="" textlink="">
      <xdr:nvSpPr>
        <xdr:cNvPr id="643" name="テキスト ボックス 642"/>
        <xdr:cNvSpPr txBox="1"/>
      </xdr:nvSpPr>
      <xdr:spPr>
        <a:xfrm>
          <a:off x="11515090" y="121500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4" name="テキスト ボックス 64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5" name="テキスト ボックス 64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6" name="テキスト ボックス 64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7" name="テキスト ボックス 64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8" name="テキスト ボックス 64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153670</xdr:rowOff>
    </xdr:from>
    <xdr:to>
      <xdr:col>85</xdr:col>
      <xdr:colOff>174625</xdr:colOff>
      <xdr:row>76</xdr:row>
      <xdr:rowOff>86360</xdr:rowOff>
    </xdr:to>
    <xdr:sp macro="" textlink="">
      <xdr:nvSpPr>
        <xdr:cNvPr id="649" name="楕円 648"/>
        <xdr:cNvSpPr/>
      </xdr:nvSpPr>
      <xdr:spPr>
        <a:xfrm>
          <a:off x="14919325" y="125425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132715</xdr:rowOff>
    </xdr:from>
    <xdr:ext cx="534670" cy="249555"/>
    <xdr:sp macro="" textlink="">
      <xdr:nvSpPr>
        <xdr:cNvPr id="650" name="公債費該当値テキスト"/>
        <xdr:cNvSpPr txBox="1"/>
      </xdr:nvSpPr>
      <xdr:spPr>
        <a:xfrm>
          <a:off x="15017750" y="125215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162560</xdr:rowOff>
    </xdr:from>
    <xdr:to>
      <xdr:col>81</xdr:col>
      <xdr:colOff>101600</xdr:colOff>
      <xdr:row>76</xdr:row>
      <xdr:rowOff>95250</xdr:rowOff>
    </xdr:to>
    <xdr:sp macro="" textlink="">
      <xdr:nvSpPr>
        <xdr:cNvPr id="651" name="楕円 650"/>
        <xdr:cNvSpPr/>
      </xdr:nvSpPr>
      <xdr:spPr>
        <a:xfrm>
          <a:off x="14144625" y="1255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86995</xdr:rowOff>
    </xdr:from>
    <xdr:ext cx="527685" cy="242570"/>
    <xdr:sp macro="" textlink="">
      <xdr:nvSpPr>
        <xdr:cNvPr id="652" name="テキスト ボックス 651"/>
        <xdr:cNvSpPr txBox="1"/>
      </xdr:nvSpPr>
      <xdr:spPr>
        <a:xfrm>
          <a:off x="13959840" y="1264094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6350</xdr:rowOff>
    </xdr:from>
    <xdr:to>
      <xdr:col>76</xdr:col>
      <xdr:colOff>165100</xdr:colOff>
      <xdr:row>76</xdr:row>
      <xdr:rowOff>104775</xdr:rowOff>
    </xdr:to>
    <xdr:sp macro="" textlink="">
      <xdr:nvSpPr>
        <xdr:cNvPr id="653" name="楕円 652"/>
        <xdr:cNvSpPr/>
      </xdr:nvSpPr>
      <xdr:spPr>
        <a:xfrm>
          <a:off x="13335000" y="12560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95885</xdr:rowOff>
    </xdr:from>
    <xdr:ext cx="527685" cy="242570"/>
    <xdr:sp macro="" textlink="">
      <xdr:nvSpPr>
        <xdr:cNvPr id="654" name="テキスト ボックス 653"/>
        <xdr:cNvSpPr txBox="1"/>
      </xdr:nvSpPr>
      <xdr:spPr>
        <a:xfrm>
          <a:off x="13134340" y="126498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29845</xdr:rowOff>
    </xdr:from>
    <xdr:to>
      <xdr:col>72</xdr:col>
      <xdr:colOff>38100</xdr:colOff>
      <xdr:row>76</xdr:row>
      <xdr:rowOff>127635</xdr:rowOff>
    </xdr:to>
    <xdr:sp macro="" textlink="">
      <xdr:nvSpPr>
        <xdr:cNvPr id="655" name="楕円 654"/>
        <xdr:cNvSpPr/>
      </xdr:nvSpPr>
      <xdr:spPr>
        <a:xfrm>
          <a:off x="12525375" y="12583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119380</xdr:rowOff>
    </xdr:from>
    <xdr:ext cx="527685" cy="242570"/>
    <xdr:sp macro="" textlink="">
      <xdr:nvSpPr>
        <xdr:cNvPr id="656" name="テキスト ボックス 655"/>
        <xdr:cNvSpPr txBox="1"/>
      </xdr:nvSpPr>
      <xdr:spPr>
        <a:xfrm>
          <a:off x="12324715" y="1267333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40640</xdr:rowOff>
    </xdr:from>
    <xdr:to>
      <xdr:col>67</xdr:col>
      <xdr:colOff>101600</xdr:colOff>
      <xdr:row>76</xdr:row>
      <xdr:rowOff>138430</xdr:rowOff>
    </xdr:to>
    <xdr:sp macro="" textlink="">
      <xdr:nvSpPr>
        <xdr:cNvPr id="657" name="楕円 656"/>
        <xdr:cNvSpPr/>
      </xdr:nvSpPr>
      <xdr:spPr>
        <a:xfrm>
          <a:off x="11699875" y="12594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130175</xdr:rowOff>
    </xdr:from>
    <xdr:ext cx="527685" cy="242570"/>
    <xdr:sp macro="" textlink="">
      <xdr:nvSpPr>
        <xdr:cNvPr id="658" name="テキスト ボックス 657"/>
        <xdr:cNvSpPr txBox="1"/>
      </xdr:nvSpPr>
      <xdr:spPr>
        <a:xfrm>
          <a:off x="11515090" y="126841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9" name="正方形/長方形 65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0" name="正方形/長方形 65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1" name="正方形/長方形 66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2" name="正方形/長方形 66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3" name="正方形/長方形 66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4" name="正方形/長方形 66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5" name="正方形/長方形 66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6" name="正方形/長方形 66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67" name="テキスト ボックス 66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8" name="直線コネクタ 66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69" name="直線コネクタ 668"/>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70" name="テキスト ボックス 669"/>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71" name="直線コネクタ 670"/>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4510" cy="252095"/>
    <xdr:sp macro="" textlink="">
      <xdr:nvSpPr>
        <xdr:cNvPr id="672" name="テキスト ボックス 671"/>
        <xdr:cNvSpPr txBox="1"/>
      </xdr:nvSpPr>
      <xdr:spPr>
        <a:xfrm>
          <a:off x="10930255" y="160318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73" name="直線コネクタ 672"/>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4510" cy="259080"/>
    <xdr:sp macro="" textlink="">
      <xdr:nvSpPr>
        <xdr:cNvPr id="674" name="テキスト ボックス 673"/>
        <xdr:cNvSpPr txBox="1"/>
      </xdr:nvSpPr>
      <xdr:spPr>
        <a:xfrm>
          <a:off x="10930255" y="15705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75" name="直線コネクタ 674"/>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4510" cy="252095"/>
    <xdr:sp macro="" textlink="">
      <xdr:nvSpPr>
        <xdr:cNvPr id="676" name="テキスト ボックス 675"/>
        <xdr:cNvSpPr txBox="1"/>
      </xdr:nvSpPr>
      <xdr:spPr>
        <a:xfrm>
          <a:off x="10930255" y="153797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77" name="直線コネクタ 676"/>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4510" cy="258445"/>
    <xdr:sp macro="" textlink="">
      <xdr:nvSpPr>
        <xdr:cNvPr id="678" name="テキスト ボックス 677"/>
        <xdr:cNvSpPr txBox="1"/>
      </xdr:nvSpPr>
      <xdr:spPr>
        <a:xfrm>
          <a:off x="10930255" y="150526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79" name="直線コネクタ 678"/>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9555"/>
    <xdr:sp macro="" textlink="">
      <xdr:nvSpPr>
        <xdr:cNvPr id="680" name="テキスト ボックス 679"/>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1" name="直線コネクタ 68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2570"/>
    <xdr:sp macro="" textlink="">
      <xdr:nvSpPr>
        <xdr:cNvPr id="682" name="テキスト ボックス 681"/>
        <xdr:cNvSpPr txBox="1"/>
      </xdr:nvSpPr>
      <xdr:spPr>
        <a:xfrm>
          <a:off x="1086612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3"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24765</xdr:rowOff>
    </xdr:from>
    <xdr:to>
      <xdr:col>85</xdr:col>
      <xdr:colOff>126365</xdr:colOff>
      <xdr:row>99</xdr:row>
      <xdr:rowOff>57150</xdr:rowOff>
    </xdr:to>
    <xdr:cxnSp macro="">
      <xdr:nvCxnSpPr>
        <xdr:cNvPr id="684" name="直線コネクタ 683"/>
        <xdr:cNvCxnSpPr/>
      </xdr:nvCxnSpPr>
      <xdr:spPr>
        <a:xfrm flipV="1">
          <a:off x="14968220" y="150552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61595</xdr:rowOff>
    </xdr:from>
    <xdr:ext cx="469900" cy="259080"/>
    <xdr:sp macro="" textlink="">
      <xdr:nvSpPr>
        <xdr:cNvPr id="685" name="積立金最小値テキスト"/>
        <xdr:cNvSpPr txBox="1"/>
      </xdr:nvSpPr>
      <xdr:spPr>
        <a:xfrm>
          <a:off x="15017750" y="16463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86" name="直線コネクタ 685"/>
        <xdr:cNvCxnSpPr/>
      </xdr:nvCxnSpPr>
      <xdr:spPr>
        <a:xfrm>
          <a:off x="14881225" y="16459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137795</xdr:rowOff>
    </xdr:from>
    <xdr:ext cx="534670" cy="251460"/>
    <xdr:sp macro="" textlink="">
      <xdr:nvSpPr>
        <xdr:cNvPr id="687" name="積立金最大値テキスト"/>
        <xdr:cNvSpPr txBox="1"/>
      </xdr:nvSpPr>
      <xdr:spPr>
        <a:xfrm>
          <a:off x="15017750" y="148380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24765</xdr:rowOff>
    </xdr:from>
    <xdr:to>
      <xdr:col>86</xdr:col>
      <xdr:colOff>25400</xdr:colOff>
      <xdr:row>91</xdr:row>
      <xdr:rowOff>24765</xdr:rowOff>
    </xdr:to>
    <xdr:cxnSp macro="">
      <xdr:nvCxnSpPr>
        <xdr:cNvPr id="688" name="直線コネクタ 687"/>
        <xdr:cNvCxnSpPr/>
      </xdr:nvCxnSpPr>
      <xdr:spPr>
        <a:xfrm>
          <a:off x="14881225" y="15055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24130</xdr:rowOff>
    </xdr:from>
    <xdr:to>
      <xdr:col>85</xdr:col>
      <xdr:colOff>127000</xdr:colOff>
      <xdr:row>96</xdr:row>
      <xdr:rowOff>151765</xdr:rowOff>
    </xdr:to>
    <xdr:cxnSp macro="">
      <xdr:nvCxnSpPr>
        <xdr:cNvPr id="689" name="直線コネクタ 688"/>
        <xdr:cNvCxnSpPr/>
      </xdr:nvCxnSpPr>
      <xdr:spPr>
        <a:xfrm>
          <a:off x="14195425" y="15911830"/>
          <a:ext cx="7747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80010</xdr:rowOff>
    </xdr:from>
    <xdr:ext cx="534670" cy="259080"/>
    <xdr:sp macro="" textlink="">
      <xdr:nvSpPr>
        <xdr:cNvPr id="690" name="積立金平均値テキスト"/>
        <xdr:cNvSpPr txBox="1"/>
      </xdr:nvSpPr>
      <xdr:spPr>
        <a:xfrm>
          <a:off x="15017750" y="15967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174625</xdr:colOff>
      <xdr:row>97</xdr:row>
      <xdr:rowOff>31750</xdr:rowOff>
    </xdr:to>
    <xdr:sp macro="" textlink="">
      <xdr:nvSpPr>
        <xdr:cNvPr id="691" name="フローチャート: 判断 690"/>
        <xdr:cNvSpPr/>
      </xdr:nvSpPr>
      <xdr:spPr>
        <a:xfrm>
          <a:off x="14919325" y="15989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24130</xdr:rowOff>
    </xdr:from>
    <xdr:to>
      <xdr:col>81</xdr:col>
      <xdr:colOff>50800</xdr:colOff>
      <xdr:row>96</xdr:row>
      <xdr:rowOff>27940</xdr:rowOff>
    </xdr:to>
    <xdr:cxnSp macro="">
      <xdr:nvCxnSpPr>
        <xdr:cNvPr id="692" name="直線コネクタ 691"/>
        <xdr:cNvCxnSpPr/>
      </xdr:nvCxnSpPr>
      <xdr:spPr>
        <a:xfrm flipV="1">
          <a:off x="13385800" y="159118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10160</xdr:rowOff>
    </xdr:from>
    <xdr:to>
      <xdr:col>81</xdr:col>
      <xdr:colOff>101600</xdr:colOff>
      <xdr:row>96</xdr:row>
      <xdr:rowOff>111760</xdr:rowOff>
    </xdr:to>
    <xdr:sp macro="" textlink="">
      <xdr:nvSpPr>
        <xdr:cNvPr id="693" name="フローチャート: 判断 692"/>
        <xdr:cNvSpPr/>
      </xdr:nvSpPr>
      <xdr:spPr>
        <a:xfrm>
          <a:off x="14144625" y="158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102870</xdr:rowOff>
    </xdr:from>
    <xdr:ext cx="527685" cy="259080"/>
    <xdr:sp macro="" textlink="">
      <xdr:nvSpPr>
        <xdr:cNvPr id="694" name="テキスト ボックス 693"/>
        <xdr:cNvSpPr txBox="1"/>
      </xdr:nvSpPr>
      <xdr:spPr>
        <a:xfrm>
          <a:off x="13959840" y="15990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95</xdr:row>
      <xdr:rowOff>42545</xdr:rowOff>
    </xdr:from>
    <xdr:to>
      <xdr:col>76</xdr:col>
      <xdr:colOff>114300</xdr:colOff>
      <xdr:row>96</xdr:row>
      <xdr:rowOff>27940</xdr:rowOff>
    </xdr:to>
    <xdr:cxnSp macro="">
      <xdr:nvCxnSpPr>
        <xdr:cNvPr id="695" name="直線コネクタ 694"/>
        <xdr:cNvCxnSpPr/>
      </xdr:nvCxnSpPr>
      <xdr:spPr>
        <a:xfrm>
          <a:off x="12573000" y="15758795"/>
          <a:ext cx="8128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109855</xdr:rowOff>
    </xdr:from>
    <xdr:to>
      <xdr:col>76</xdr:col>
      <xdr:colOff>165100</xdr:colOff>
      <xdr:row>96</xdr:row>
      <xdr:rowOff>40640</xdr:rowOff>
    </xdr:to>
    <xdr:sp macro="" textlink="">
      <xdr:nvSpPr>
        <xdr:cNvPr id="696" name="フローチャート: 判断 695"/>
        <xdr:cNvSpPr/>
      </xdr:nvSpPr>
      <xdr:spPr>
        <a:xfrm>
          <a:off x="13335000" y="15826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56515</xdr:rowOff>
    </xdr:from>
    <xdr:ext cx="527685" cy="258445"/>
    <xdr:sp macro="" textlink="">
      <xdr:nvSpPr>
        <xdr:cNvPr id="697" name="テキスト ボックス 696"/>
        <xdr:cNvSpPr txBox="1"/>
      </xdr:nvSpPr>
      <xdr:spPr>
        <a:xfrm>
          <a:off x="13134340" y="156013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42545</xdr:rowOff>
    </xdr:from>
    <xdr:to>
      <xdr:col>71</xdr:col>
      <xdr:colOff>174625</xdr:colOff>
      <xdr:row>97</xdr:row>
      <xdr:rowOff>164465</xdr:rowOff>
    </xdr:to>
    <xdr:cxnSp macro="">
      <xdr:nvCxnSpPr>
        <xdr:cNvPr id="698" name="直線コネクタ 697"/>
        <xdr:cNvCxnSpPr/>
      </xdr:nvCxnSpPr>
      <xdr:spPr>
        <a:xfrm flipV="1">
          <a:off x="11750675" y="15758795"/>
          <a:ext cx="822325"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80010</xdr:rowOff>
    </xdr:from>
    <xdr:to>
      <xdr:col>72</xdr:col>
      <xdr:colOff>38100</xdr:colOff>
      <xdr:row>98</xdr:row>
      <xdr:rowOff>10160</xdr:rowOff>
    </xdr:to>
    <xdr:sp macro="" textlink="">
      <xdr:nvSpPr>
        <xdr:cNvPr id="699" name="フローチャート: 判断 698"/>
        <xdr:cNvSpPr/>
      </xdr:nvSpPr>
      <xdr:spPr>
        <a:xfrm>
          <a:off x="12525375" y="16139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1270</xdr:rowOff>
    </xdr:from>
    <xdr:ext cx="527685" cy="259080"/>
    <xdr:sp macro="" textlink="">
      <xdr:nvSpPr>
        <xdr:cNvPr id="700" name="テキスト ボックス 699"/>
        <xdr:cNvSpPr txBox="1"/>
      </xdr:nvSpPr>
      <xdr:spPr>
        <a:xfrm>
          <a:off x="12324715" y="16231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01" name="フローチャート: 判断 700"/>
        <xdr:cNvSpPr/>
      </xdr:nvSpPr>
      <xdr:spPr>
        <a:xfrm>
          <a:off x="11699875"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62230</xdr:rowOff>
    </xdr:from>
    <xdr:ext cx="527685" cy="259080"/>
    <xdr:sp macro="" textlink="">
      <xdr:nvSpPr>
        <xdr:cNvPr id="702" name="テキスト ボックス 701"/>
        <xdr:cNvSpPr txBox="1"/>
      </xdr:nvSpPr>
      <xdr:spPr>
        <a:xfrm>
          <a:off x="11515090" y="16292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6" name="テキスト ボックス 70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100965</xdr:rowOff>
    </xdr:from>
    <xdr:to>
      <xdr:col>85</xdr:col>
      <xdr:colOff>174625</xdr:colOff>
      <xdr:row>97</xdr:row>
      <xdr:rowOff>31115</xdr:rowOff>
    </xdr:to>
    <xdr:sp macro="" textlink="">
      <xdr:nvSpPr>
        <xdr:cNvPr id="708" name="楕円 707"/>
        <xdr:cNvSpPr/>
      </xdr:nvSpPr>
      <xdr:spPr>
        <a:xfrm>
          <a:off x="14919325" y="159886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123825</xdr:rowOff>
    </xdr:from>
    <xdr:ext cx="534670" cy="252095"/>
    <xdr:sp macro="" textlink="">
      <xdr:nvSpPr>
        <xdr:cNvPr id="709" name="積立金該当値テキスト"/>
        <xdr:cNvSpPr txBox="1"/>
      </xdr:nvSpPr>
      <xdr:spPr>
        <a:xfrm>
          <a:off x="15017750" y="158400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144780</xdr:rowOff>
    </xdr:from>
    <xdr:to>
      <xdr:col>81</xdr:col>
      <xdr:colOff>101600</xdr:colOff>
      <xdr:row>96</xdr:row>
      <xdr:rowOff>74930</xdr:rowOff>
    </xdr:to>
    <xdr:sp macro="" textlink="">
      <xdr:nvSpPr>
        <xdr:cNvPr id="710" name="楕円 709"/>
        <xdr:cNvSpPr/>
      </xdr:nvSpPr>
      <xdr:spPr>
        <a:xfrm>
          <a:off x="14144625" y="158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91440</xdr:rowOff>
    </xdr:from>
    <xdr:ext cx="527685" cy="259080"/>
    <xdr:sp macro="" textlink="">
      <xdr:nvSpPr>
        <xdr:cNvPr id="711" name="テキスト ボックス 710"/>
        <xdr:cNvSpPr txBox="1"/>
      </xdr:nvSpPr>
      <xdr:spPr>
        <a:xfrm>
          <a:off x="13959840" y="15636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148590</xdr:rowOff>
    </xdr:from>
    <xdr:to>
      <xdr:col>76</xdr:col>
      <xdr:colOff>165100</xdr:colOff>
      <xdr:row>96</xdr:row>
      <xdr:rowOff>78740</xdr:rowOff>
    </xdr:to>
    <xdr:sp macro="" textlink="">
      <xdr:nvSpPr>
        <xdr:cNvPr id="712" name="楕円 711"/>
        <xdr:cNvSpPr/>
      </xdr:nvSpPr>
      <xdr:spPr>
        <a:xfrm>
          <a:off x="13335000" y="158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69850</xdr:rowOff>
    </xdr:from>
    <xdr:ext cx="527685" cy="259080"/>
    <xdr:sp macro="" textlink="">
      <xdr:nvSpPr>
        <xdr:cNvPr id="713" name="テキスト ボックス 712"/>
        <xdr:cNvSpPr txBox="1"/>
      </xdr:nvSpPr>
      <xdr:spPr>
        <a:xfrm>
          <a:off x="13134340" y="15957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163195</xdr:rowOff>
    </xdr:from>
    <xdr:to>
      <xdr:col>72</xdr:col>
      <xdr:colOff>38100</xdr:colOff>
      <xdr:row>95</xdr:row>
      <xdr:rowOff>93345</xdr:rowOff>
    </xdr:to>
    <xdr:sp macro="" textlink="">
      <xdr:nvSpPr>
        <xdr:cNvPr id="714" name="楕円 713"/>
        <xdr:cNvSpPr/>
      </xdr:nvSpPr>
      <xdr:spPr>
        <a:xfrm>
          <a:off x="12525375" y="15707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109855</xdr:rowOff>
    </xdr:from>
    <xdr:ext cx="527685" cy="252095"/>
    <xdr:sp macro="" textlink="">
      <xdr:nvSpPr>
        <xdr:cNvPr id="715" name="テキスト ボックス 714"/>
        <xdr:cNvSpPr txBox="1"/>
      </xdr:nvSpPr>
      <xdr:spPr>
        <a:xfrm>
          <a:off x="12324715" y="15483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113665</xdr:rowOff>
    </xdr:from>
    <xdr:to>
      <xdr:col>67</xdr:col>
      <xdr:colOff>101600</xdr:colOff>
      <xdr:row>98</xdr:row>
      <xdr:rowOff>43815</xdr:rowOff>
    </xdr:to>
    <xdr:sp macro="" textlink="">
      <xdr:nvSpPr>
        <xdr:cNvPr id="716" name="楕円 715"/>
        <xdr:cNvSpPr/>
      </xdr:nvSpPr>
      <xdr:spPr>
        <a:xfrm>
          <a:off x="11699875"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60325</xdr:rowOff>
    </xdr:from>
    <xdr:ext cx="527685" cy="259080"/>
    <xdr:sp macro="" textlink="">
      <xdr:nvSpPr>
        <xdr:cNvPr id="717" name="テキスト ボックス 716"/>
        <xdr:cNvSpPr txBox="1"/>
      </xdr:nvSpPr>
      <xdr:spPr>
        <a:xfrm>
          <a:off x="11515090" y="159480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8" name="正方形/長方形 71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9" name="正方形/長方形 71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0" name="正方形/長方形 71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1" name="正方形/長方形 72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2" name="正方形/長方形 72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3" name="正方形/長方形 72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4" name="正方形/長方形 72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5" name="正方形/長方形 72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6" name="テキスト ボックス 72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7" name="直線コネクタ 72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28" name="直線コネクタ 727"/>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52705</xdr:rowOff>
    </xdr:from>
    <xdr:ext cx="248920" cy="242570"/>
    <xdr:sp macro="" textlink="">
      <xdr:nvSpPr>
        <xdr:cNvPr id="729" name="テキスト ボックス 728"/>
        <xdr:cNvSpPr txBox="1"/>
      </xdr:nvSpPr>
      <xdr:spPr>
        <a:xfrm>
          <a:off x="16546830" y="6167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30" name="直線コネクタ 729"/>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162560</xdr:rowOff>
    </xdr:from>
    <xdr:ext cx="524510" cy="242570"/>
    <xdr:sp macro="" textlink="">
      <xdr:nvSpPr>
        <xdr:cNvPr id="731" name="テキスト ボックス 730"/>
        <xdr:cNvSpPr txBox="1"/>
      </xdr:nvSpPr>
      <xdr:spPr>
        <a:xfrm>
          <a:off x="16280130" y="5617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79375</xdr:rowOff>
    </xdr:from>
    <xdr:to>
      <xdr:col>120</xdr:col>
      <xdr:colOff>114300</xdr:colOff>
      <xdr:row>31</xdr:row>
      <xdr:rowOff>79375</xdr:rowOff>
    </xdr:to>
    <xdr:cxnSp macro="">
      <xdr:nvCxnSpPr>
        <xdr:cNvPr id="732" name="直線コネクタ 731"/>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107315</xdr:rowOff>
    </xdr:from>
    <xdr:ext cx="524510" cy="249555"/>
    <xdr:sp macro="" textlink="">
      <xdr:nvSpPr>
        <xdr:cNvPr id="733" name="テキスト ボックス 732"/>
        <xdr:cNvSpPr txBox="1"/>
      </xdr:nvSpPr>
      <xdr:spPr>
        <a:xfrm>
          <a:off x="16280130" y="5066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4" name="直線コネクタ 73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4510" cy="242570"/>
    <xdr:sp macro="" textlink="">
      <xdr:nvSpPr>
        <xdr:cNvPr id="735" name="テキスト ボックス 734"/>
        <xdr:cNvSpPr txBox="1"/>
      </xdr:nvSpPr>
      <xdr:spPr>
        <a:xfrm>
          <a:off x="16280130" y="4516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81280</xdr:rowOff>
    </xdr:from>
    <xdr:to>
      <xdr:col>116</xdr:col>
      <xdr:colOff>62865</xdr:colOff>
      <xdr:row>38</xdr:row>
      <xdr:rowOff>24765</xdr:rowOff>
    </xdr:to>
    <xdr:cxnSp macro="">
      <xdr:nvCxnSpPr>
        <xdr:cNvPr id="737" name="直線コネクタ 736"/>
        <xdr:cNvCxnSpPr/>
      </xdr:nvCxnSpPr>
      <xdr:spPr>
        <a:xfrm flipV="1">
          <a:off x="20318095" y="504063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27940</xdr:rowOff>
    </xdr:from>
    <xdr:ext cx="249555" cy="242570"/>
    <xdr:sp macro="" textlink="">
      <xdr:nvSpPr>
        <xdr:cNvPr id="738" name="投資及び出資金最小値テキスト"/>
        <xdr:cNvSpPr txBox="1"/>
      </xdr:nvSpPr>
      <xdr:spPr>
        <a:xfrm>
          <a:off x="20370800" y="630809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39" name="直線コネクタ 738"/>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534670" cy="242570"/>
    <xdr:sp macro="" textlink="">
      <xdr:nvSpPr>
        <xdr:cNvPr id="740" name="投資及び出資金最大値テキスト"/>
        <xdr:cNvSpPr txBox="1"/>
      </xdr:nvSpPr>
      <xdr:spPr>
        <a:xfrm>
          <a:off x="20370800" y="482409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81280</xdr:rowOff>
    </xdr:from>
    <xdr:to>
      <xdr:col>116</xdr:col>
      <xdr:colOff>152400</xdr:colOff>
      <xdr:row>30</xdr:row>
      <xdr:rowOff>81280</xdr:rowOff>
    </xdr:to>
    <xdr:cxnSp macro="">
      <xdr:nvCxnSpPr>
        <xdr:cNvPr id="741" name="直線コネクタ 740"/>
        <xdr:cNvCxnSpPr/>
      </xdr:nvCxnSpPr>
      <xdr:spPr>
        <a:xfrm>
          <a:off x="20246975" y="5040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33</xdr:row>
      <xdr:rowOff>105410</xdr:rowOff>
    </xdr:from>
    <xdr:to>
      <xdr:col>116</xdr:col>
      <xdr:colOff>63500</xdr:colOff>
      <xdr:row>33</xdr:row>
      <xdr:rowOff>149860</xdr:rowOff>
    </xdr:to>
    <xdr:cxnSp macro="">
      <xdr:nvCxnSpPr>
        <xdr:cNvPr id="742" name="直線コネクタ 741"/>
        <xdr:cNvCxnSpPr/>
      </xdr:nvCxnSpPr>
      <xdr:spPr>
        <a:xfrm>
          <a:off x="19558000" y="5560060"/>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88265</xdr:rowOff>
    </xdr:from>
    <xdr:ext cx="469900" cy="242570"/>
    <xdr:sp macro="" textlink="">
      <xdr:nvSpPr>
        <xdr:cNvPr id="743" name="投資及び出資金平均値テキスト"/>
        <xdr:cNvSpPr txBox="1"/>
      </xdr:nvSpPr>
      <xdr:spPr>
        <a:xfrm>
          <a:off x="20370800" y="6038215"/>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108585</xdr:rowOff>
    </xdr:from>
    <xdr:to>
      <xdr:col>116</xdr:col>
      <xdr:colOff>114300</xdr:colOff>
      <xdr:row>37</xdr:row>
      <xdr:rowOff>41275</xdr:rowOff>
    </xdr:to>
    <xdr:sp macro="" textlink="">
      <xdr:nvSpPr>
        <xdr:cNvPr id="744" name="フローチャート: 判断 743"/>
        <xdr:cNvSpPr/>
      </xdr:nvSpPr>
      <xdr:spPr>
        <a:xfrm>
          <a:off x="20269200" y="605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105410</xdr:rowOff>
    </xdr:from>
    <xdr:to>
      <xdr:col>111</xdr:col>
      <xdr:colOff>174625</xdr:colOff>
      <xdr:row>34</xdr:row>
      <xdr:rowOff>97155</xdr:rowOff>
    </xdr:to>
    <xdr:cxnSp macro="">
      <xdr:nvCxnSpPr>
        <xdr:cNvPr id="745" name="直線コネクタ 744"/>
        <xdr:cNvCxnSpPr/>
      </xdr:nvCxnSpPr>
      <xdr:spPr>
        <a:xfrm flipV="1">
          <a:off x="18735675" y="5560060"/>
          <a:ext cx="822325"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128270</xdr:rowOff>
    </xdr:from>
    <xdr:to>
      <xdr:col>112</xdr:col>
      <xdr:colOff>38100</xdr:colOff>
      <xdr:row>37</xdr:row>
      <xdr:rowOff>60960</xdr:rowOff>
    </xdr:to>
    <xdr:sp macro="" textlink="">
      <xdr:nvSpPr>
        <xdr:cNvPr id="746" name="フローチャート: 判断 745"/>
        <xdr:cNvSpPr/>
      </xdr:nvSpPr>
      <xdr:spPr>
        <a:xfrm>
          <a:off x="19510375" y="6078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52705</xdr:rowOff>
    </xdr:from>
    <xdr:ext cx="462915" cy="242570"/>
    <xdr:sp macro="" textlink="">
      <xdr:nvSpPr>
        <xdr:cNvPr id="747" name="テキスト ボックス 746"/>
        <xdr:cNvSpPr txBox="1"/>
      </xdr:nvSpPr>
      <xdr:spPr>
        <a:xfrm>
          <a:off x="19342100" y="616775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97155</xdr:rowOff>
    </xdr:from>
    <xdr:to>
      <xdr:col>107</xdr:col>
      <xdr:colOff>50800</xdr:colOff>
      <xdr:row>34</xdr:row>
      <xdr:rowOff>99695</xdr:rowOff>
    </xdr:to>
    <xdr:cxnSp macro="">
      <xdr:nvCxnSpPr>
        <xdr:cNvPr id="748" name="直線コネクタ 747"/>
        <xdr:cNvCxnSpPr/>
      </xdr:nvCxnSpPr>
      <xdr:spPr>
        <a:xfrm flipV="1">
          <a:off x="17926050" y="571690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109855</xdr:rowOff>
    </xdr:from>
    <xdr:to>
      <xdr:col>107</xdr:col>
      <xdr:colOff>101600</xdr:colOff>
      <xdr:row>37</xdr:row>
      <xdr:rowOff>42545</xdr:rowOff>
    </xdr:to>
    <xdr:sp macro="" textlink="">
      <xdr:nvSpPr>
        <xdr:cNvPr id="749" name="フローチャート: 判断 748"/>
        <xdr:cNvSpPr/>
      </xdr:nvSpPr>
      <xdr:spPr>
        <a:xfrm>
          <a:off x="18684875" y="6059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34290</xdr:rowOff>
    </xdr:from>
    <xdr:ext cx="462915" cy="249555"/>
    <xdr:sp macro="" textlink="">
      <xdr:nvSpPr>
        <xdr:cNvPr id="750" name="テキスト ボックス 749"/>
        <xdr:cNvSpPr txBox="1"/>
      </xdr:nvSpPr>
      <xdr:spPr>
        <a:xfrm>
          <a:off x="18516600" y="61493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34</xdr:row>
      <xdr:rowOff>99695</xdr:rowOff>
    </xdr:from>
    <xdr:to>
      <xdr:col>102</xdr:col>
      <xdr:colOff>114300</xdr:colOff>
      <xdr:row>34</xdr:row>
      <xdr:rowOff>125095</xdr:rowOff>
    </xdr:to>
    <xdr:cxnSp macro="">
      <xdr:nvCxnSpPr>
        <xdr:cNvPr id="751" name="直線コネクタ 750"/>
        <xdr:cNvCxnSpPr/>
      </xdr:nvCxnSpPr>
      <xdr:spPr>
        <a:xfrm flipV="1">
          <a:off x="17113250" y="571944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84455</xdr:rowOff>
    </xdr:from>
    <xdr:to>
      <xdr:col>102</xdr:col>
      <xdr:colOff>165100</xdr:colOff>
      <xdr:row>37</xdr:row>
      <xdr:rowOff>17145</xdr:rowOff>
    </xdr:to>
    <xdr:sp macro="" textlink="">
      <xdr:nvSpPr>
        <xdr:cNvPr id="752" name="フローチャート: 判断 751"/>
        <xdr:cNvSpPr/>
      </xdr:nvSpPr>
      <xdr:spPr>
        <a:xfrm>
          <a:off x="17875250" y="6034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8255</xdr:rowOff>
    </xdr:from>
    <xdr:ext cx="462915" cy="249555"/>
    <xdr:sp macro="" textlink="">
      <xdr:nvSpPr>
        <xdr:cNvPr id="753" name="テキスト ボックス 752"/>
        <xdr:cNvSpPr txBox="1"/>
      </xdr:nvSpPr>
      <xdr:spPr>
        <a:xfrm>
          <a:off x="17706975" y="61233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149225</xdr:rowOff>
    </xdr:from>
    <xdr:to>
      <xdr:col>98</xdr:col>
      <xdr:colOff>38100</xdr:colOff>
      <xdr:row>37</xdr:row>
      <xdr:rowOff>81915</xdr:rowOff>
    </xdr:to>
    <xdr:sp macro="" textlink="">
      <xdr:nvSpPr>
        <xdr:cNvPr id="754" name="フローチャート: 判断 753"/>
        <xdr:cNvSpPr/>
      </xdr:nvSpPr>
      <xdr:spPr>
        <a:xfrm>
          <a:off x="17065625" y="6099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73025</xdr:rowOff>
    </xdr:from>
    <xdr:ext cx="462915" cy="249555"/>
    <xdr:sp macro="" textlink="">
      <xdr:nvSpPr>
        <xdr:cNvPr id="755" name="テキスト ボックス 754"/>
        <xdr:cNvSpPr txBox="1"/>
      </xdr:nvSpPr>
      <xdr:spPr>
        <a:xfrm>
          <a:off x="16897350" y="61880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6" name="テキスト ボックス 75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7" name="テキスト ボックス 75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8" name="テキスト ボックス 75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9" name="テキスト ボックス 75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0" name="テキスト ボックス 75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100965</xdr:rowOff>
    </xdr:from>
    <xdr:to>
      <xdr:col>116</xdr:col>
      <xdr:colOff>114300</xdr:colOff>
      <xdr:row>34</xdr:row>
      <xdr:rowOff>33655</xdr:rowOff>
    </xdr:to>
    <xdr:sp macro="" textlink="">
      <xdr:nvSpPr>
        <xdr:cNvPr id="761" name="楕円 760"/>
        <xdr:cNvSpPr/>
      </xdr:nvSpPr>
      <xdr:spPr>
        <a:xfrm>
          <a:off x="20269200" y="55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123190</xdr:rowOff>
    </xdr:from>
    <xdr:ext cx="534670" cy="242570"/>
    <xdr:sp macro="" textlink="">
      <xdr:nvSpPr>
        <xdr:cNvPr id="762" name="投資及び出資金該当値テキスト"/>
        <xdr:cNvSpPr txBox="1"/>
      </xdr:nvSpPr>
      <xdr:spPr>
        <a:xfrm>
          <a:off x="20370800" y="541274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57150</xdr:rowOff>
    </xdr:from>
    <xdr:to>
      <xdr:col>112</xdr:col>
      <xdr:colOff>38100</xdr:colOff>
      <xdr:row>33</xdr:row>
      <xdr:rowOff>154940</xdr:rowOff>
    </xdr:to>
    <xdr:sp macro="" textlink="">
      <xdr:nvSpPr>
        <xdr:cNvPr id="763" name="楕円 762"/>
        <xdr:cNvSpPr/>
      </xdr:nvSpPr>
      <xdr:spPr>
        <a:xfrm>
          <a:off x="19510375" y="5511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32</xdr:row>
      <xdr:rowOff>5715</xdr:rowOff>
    </xdr:from>
    <xdr:ext cx="527685" cy="249555"/>
    <xdr:sp macro="" textlink="">
      <xdr:nvSpPr>
        <xdr:cNvPr id="764" name="テキスト ボックス 763"/>
        <xdr:cNvSpPr txBox="1"/>
      </xdr:nvSpPr>
      <xdr:spPr>
        <a:xfrm>
          <a:off x="19309715" y="52952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48260</xdr:rowOff>
    </xdr:from>
    <xdr:to>
      <xdr:col>107</xdr:col>
      <xdr:colOff>101600</xdr:colOff>
      <xdr:row>34</xdr:row>
      <xdr:rowOff>146050</xdr:rowOff>
    </xdr:to>
    <xdr:sp macro="" textlink="">
      <xdr:nvSpPr>
        <xdr:cNvPr id="765" name="楕円 764"/>
        <xdr:cNvSpPr/>
      </xdr:nvSpPr>
      <xdr:spPr>
        <a:xfrm>
          <a:off x="18684875" y="566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32</xdr:row>
      <xdr:rowOff>161925</xdr:rowOff>
    </xdr:from>
    <xdr:ext cx="527685" cy="242570"/>
    <xdr:sp macro="" textlink="">
      <xdr:nvSpPr>
        <xdr:cNvPr id="766" name="テキスト ボックス 765"/>
        <xdr:cNvSpPr txBox="1"/>
      </xdr:nvSpPr>
      <xdr:spPr>
        <a:xfrm>
          <a:off x="18500090" y="545147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50800</xdr:rowOff>
    </xdr:from>
    <xdr:to>
      <xdr:col>102</xdr:col>
      <xdr:colOff>165100</xdr:colOff>
      <xdr:row>34</xdr:row>
      <xdr:rowOff>149225</xdr:rowOff>
    </xdr:to>
    <xdr:sp macro="" textlink="">
      <xdr:nvSpPr>
        <xdr:cNvPr id="767" name="楕円 766"/>
        <xdr:cNvSpPr/>
      </xdr:nvSpPr>
      <xdr:spPr>
        <a:xfrm>
          <a:off x="17875250" y="5670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32</xdr:row>
      <xdr:rowOff>164465</xdr:rowOff>
    </xdr:from>
    <xdr:ext cx="527685" cy="248920"/>
    <xdr:sp macro="" textlink="">
      <xdr:nvSpPr>
        <xdr:cNvPr id="768" name="テキスト ボックス 767"/>
        <xdr:cNvSpPr txBox="1"/>
      </xdr:nvSpPr>
      <xdr:spPr>
        <a:xfrm>
          <a:off x="17674590" y="545401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75565</xdr:rowOff>
    </xdr:from>
    <xdr:to>
      <xdr:col>98</xdr:col>
      <xdr:colOff>38100</xdr:colOff>
      <xdr:row>35</xdr:row>
      <xdr:rowOff>8255</xdr:rowOff>
    </xdr:to>
    <xdr:sp macro="" textlink="">
      <xdr:nvSpPr>
        <xdr:cNvPr id="769" name="楕円 768"/>
        <xdr:cNvSpPr/>
      </xdr:nvSpPr>
      <xdr:spPr>
        <a:xfrm>
          <a:off x="17065625" y="5695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33</xdr:row>
      <xdr:rowOff>24765</xdr:rowOff>
    </xdr:from>
    <xdr:ext cx="527685" cy="242570"/>
    <xdr:sp macro="" textlink="">
      <xdr:nvSpPr>
        <xdr:cNvPr id="770" name="テキスト ボックス 769"/>
        <xdr:cNvSpPr txBox="1"/>
      </xdr:nvSpPr>
      <xdr:spPr>
        <a:xfrm>
          <a:off x="16864965" y="54794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1" name="正方形/長方形 77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2" name="正方形/長方形 77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3" name="正方形/長方形 77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4" name="正方形/長方形 77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5" name="正方形/長方形 77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6" name="正方形/長方形 77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7" name="正方形/長方形 77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8" name="正方形/長方形 77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79" name="テキスト ボックス 77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0" name="直線コネクタ 77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134620</xdr:rowOff>
    </xdr:from>
    <xdr:to>
      <xdr:col>120</xdr:col>
      <xdr:colOff>114300</xdr:colOff>
      <xdr:row>58</xdr:row>
      <xdr:rowOff>134620</xdr:rowOff>
    </xdr:to>
    <xdr:cxnSp macro="">
      <xdr:nvCxnSpPr>
        <xdr:cNvPr id="781" name="直線コネクタ 78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162560</xdr:rowOff>
    </xdr:from>
    <xdr:ext cx="248920" cy="242570"/>
    <xdr:sp macro="" textlink="">
      <xdr:nvSpPr>
        <xdr:cNvPr id="782" name="テキスト ボックス 781"/>
        <xdr:cNvSpPr txBox="1"/>
      </xdr:nvSpPr>
      <xdr:spPr>
        <a:xfrm>
          <a:off x="16546830" y="9579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3" name="直線コネクタ 78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52705</xdr:rowOff>
    </xdr:from>
    <xdr:ext cx="524510" cy="242570"/>
    <xdr:sp macro="" textlink="">
      <xdr:nvSpPr>
        <xdr:cNvPr id="784" name="テキスト ボックス 783"/>
        <xdr:cNvSpPr txBox="1"/>
      </xdr:nvSpPr>
      <xdr:spPr>
        <a:xfrm>
          <a:off x="16280130" y="91395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79375</xdr:rowOff>
    </xdr:from>
    <xdr:to>
      <xdr:col>120</xdr:col>
      <xdr:colOff>114300</xdr:colOff>
      <xdr:row>53</xdr:row>
      <xdr:rowOff>79375</xdr:rowOff>
    </xdr:to>
    <xdr:cxnSp macro="">
      <xdr:nvCxnSpPr>
        <xdr:cNvPr id="785" name="直線コネクタ 78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107315</xdr:rowOff>
    </xdr:from>
    <xdr:ext cx="524510" cy="249555"/>
    <xdr:sp macro="" textlink="">
      <xdr:nvSpPr>
        <xdr:cNvPr id="786" name="テキスト ボックス 785"/>
        <xdr:cNvSpPr txBox="1"/>
      </xdr:nvSpPr>
      <xdr:spPr>
        <a:xfrm>
          <a:off x="16280130" y="86988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134620</xdr:rowOff>
    </xdr:from>
    <xdr:to>
      <xdr:col>120</xdr:col>
      <xdr:colOff>114300</xdr:colOff>
      <xdr:row>50</xdr:row>
      <xdr:rowOff>134620</xdr:rowOff>
    </xdr:to>
    <xdr:cxnSp macro="">
      <xdr:nvCxnSpPr>
        <xdr:cNvPr id="787" name="直線コネクタ 78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162560</xdr:rowOff>
    </xdr:from>
    <xdr:ext cx="524510" cy="242570"/>
    <xdr:sp macro="" textlink="">
      <xdr:nvSpPr>
        <xdr:cNvPr id="788" name="テキスト ボックス 787"/>
        <xdr:cNvSpPr txBox="1"/>
      </xdr:nvSpPr>
      <xdr:spPr>
        <a:xfrm>
          <a:off x="16280130" y="82588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4510" cy="242570"/>
    <xdr:sp macro="" textlink="">
      <xdr:nvSpPr>
        <xdr:cNvPr id="790" name="テキスト ボックス 789"/>
        <xdr:cNvSpPr txBox="1"/>
      </xdr:nvSpPr>
      <xdr:spPr>
        <a:xfrm>
          <a:off x="16280130" y="7818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151765</xdr:rowOff>
    </xdr:from>
    <xdr:to>
      <xdr:col>116</xdr:col>
      <xdr:colOff>62865</xdr:colOff>
      <xdr:row>58</xdr:row>
      <xdr:rowOff>134620</xdr:rowOff>
    </xdr:to>
    <xdr:cxnSp macro="">
      <xdr:nvCxnSpPr>
        <xdr:cNvPr id="792" name="直線コネクタ 791"/>
        <xdr:cNvCxnSpPr/>
      </xdr:nvCxnSpPr>
      <xdr:spPr>
        <a:xfrm flipV="1">
          <a:off x="20318095" y="857821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137795</xdr:rowOff>
    </xdr:from>
    <xdr:ext cx="249555" cy="249555"/>
    <xdr:sp macro="" textlink="">
      <xdr:nvSpPr>
        <xdr:cNvPr id="793"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134620</xdr:rowOff>
    </xdr:from>
    <xdr:to>
      <xdr:col>116</xdr:col>
      <xdr:colOff>152400</xdr:colOff>
      <xdr:row>58</xdr:row>
      <xdr:rowOff>134620</xdr:rowOff>
    </xdr:to>
    <xdr:cxnSp macro="">
      <xdr:nvCxnSpPr>
        <xdr:cNvPr id="794" name="直線コネクタ 79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100330</xdr:rowOff>
    </xdr:from>
    <xdr:ext cx="534670" cy="249555"/>
    <xdr:sp macro="" textlink="">
      <xdr:nvSpPr>
        <xdr:cNvPr id="795" name="貸付金最大値テキスト"/>
        <xdr:cNvSpPr txBox="1"/>
      </xdr:nvSpPr>
      <xdr:spPr>
        <a:xfrm>
          <a:off x="20370800" y="83616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151765</xdr:rowOff>
    </xdr:from>
    <xdr:to>
      <xdr:col>116</xdr:col>
      <xdr:colOff>152400</xdr:colOff>
      <xdr:row>51</xdr:row>
      <xdr:rowOff>151765</xdr:rowOff>
    </xdr:to>
    <xdr:cxnSp macro="">
      <xdr:nvCxnSpPr>
        <xdr:cNvPr id="796" name="直線コネクタ 795"/>
        <xdr:cNvCxnSpPr/>
      </xdr:nvCxnSpPr>
      <xdr:spPr>
        <a:xfrm>
          <a:off x="20246975" y="8578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59055</xdr:rowOff>
    </xdr:from>
    <xdr:to>
      <xdr:col>116</xdr:col>
      <xdr:colOff>63500</xdr:colOff>
      <xdr:row>58</xdr:row>
      <xdr:rowOff>60325</xdr:rowOff>
    </xdr:to>
    <xdr:cxnSp macro="">
      <xdr:nvCxnSpPr>
        <xdr:cNvPr id="797" name="直線コネクタ 796"/>
        <xdr:cNvCxnSpPr/>
      </xdr:nvCxnSpPr>
      <xdr:spPr>
        <a:xfrm flipV="1">
          <a:off x="19558000" y="96412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131445</xdr:rowOff>
    </xdr:from>
    <xdr:ext cx="469900" cy="248920"/>
    <xdr:sp macro="" textlink="">
      <xdr:nvSpPr>
        <xdr:cNvPr id="798" name="貸付金平均値テキスト"/>
        <xdr:cNvSpPr txBox="1"/>
      </xdr:nvSpPr>
      <xdr:spPr>
        <a:xfrm>
          <a:off x="20370800" y="938339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109220</xdr:rowOff>
    </xdr:from>
    <xdr:to>
      <xdr:col>116</xdr:col>
      <xdr:colOff>114300</xdr:colOff>
      <xdr:row>58</xdr:row>
      <xdr:rowOff>41910</xdr:rowOff>
    </xdr:to>
    <xdr:sp macro="" textlink="">
      <xdr:nvSpPr>
        <xdr:cNvPr id="799" name="フローチャート: 判断 798"/>
        <xdr:cNvSpPr/>
      </xdr:nvSpPr>
      <xdr:spPr>
        <a:xfrm>
          <a:off x="20269200" y="9526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50165</xdr:rowOff>
    </xdr:from>
    <xdr:to>
      <xdr:col>111</xdr:col>
      <xdr:colOff>174625</xdr:colOff>
      <xdr:row>58</xdr:row>
      <xdr:rowOff>60325</xdr:rowOff>
    </xdr:to>
    <xdr:cxnSp macro="">
      <xdr:nvCxnSpPr>
        <xdr:cNvPr id="800" name="直線コネクタ 799"/>
        <xdr:cNvCxnSpPr/>
      </xdr:nvCxnSpPr>
      <xdr:spPr>
        <a:xfrm>
          <a:off x="18735675" y="963231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104775</xdr:rowOff>
    </xdr:from>
    <xdr:to>
      <xdr:col>112</xdr:col>
      <xdr:colOff>38100</xdr:colOff>
      <xdr:row>58</xdr:row>
      <xdr:rowOff>38100</xdr:rowOff>
    </xdr:to>
    <xdr:sp macro="" textlink="">
      <xdr:nvSpPr>
        <xdr:cNvPr id="801" name="フローチャート: 判断 800"/>
        <xdr:cNvSpPr/>
      </xdr:nvSpPr>
      <xdr:spPr>
        <a:xfrm>
          <a:off x="19510375" y="95218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53975</xdr:rowOff>
    </xdr:from>
    <xdr:ext cx="462915" cy="242570"/>
    <xdr:sp macro="" textlink="">
      <xdr:nvSpPr>
        <xdr:cNvPr id="802" name="テキスト ボックス 801"/>
        <xdr:cNvSpPr txBox="1"/>
      </xdr:nvSpPr>
      <xdr:spPr>
        <a:xfrm>
          <a:off x="19342100" y="930592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50165</xdr:rowOff>
    </xdr:from>
    <xdr:to>
      <xdr:col>107</xdr:col>
      <xdr:colOff>50800</xdr:colOff>
      <xdr:row>58</xdr:row>
      <xdr:rowOff>50800</xdr:rowOff>
    </xdr:to>
    <xdr:cxnSp macro="">
      <xdr:nvCxnSpPr>
        <xdr:cNvPr id="803" name="直線コネクタ 802"/>
        <xdr:cNvCxnSpPr/>
      </xdr:nvCxnSpPr>
      <xdr:spPr>
        <a:xfrm flipV="1">
          <a:off x="17926050" y="963231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93980</xdr:rowOff>
    </xdr:from>
    <xdr:to>
      <xdr:col>107</xdr:col>
      <xdr:colOff>101600</xdr:colOff>
      <xdr:row>58</xdr:row>
      <xdr:rowOff>27305</xdr:rowOff>
    </xdr:to>
    <xdr:sp macro="" textlink="">
      <xdr:nvSpPr>
        <xdr:cNvPr id="804" name="フローチャート: 判断 803"/>
        <xdr:cNvSpPr/>
      </xdr:nvSpPr>
      <xdr:spPr>
        <a:xfrm>
          <a:off x="18684875" y="9511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42545</xdr:rowOff>
    </xdr:from>
    <xdr:ext cx="462915" cy="249555"/>
    <xdr:sp macro="" textlink="">
      <xdr:nvSpPr>
        <xdr:cNvPr id="805" name="テキスト ボックス 804"/>
        <xdr:cNvSpPr txBox="1"/>
      </xdr:nvSpPr>
      <xdr:spPr>
        <a:xfrm>
          <a:off x="18516600" y="929449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50800</xdr:rowOff>
    </xdr:from>
    <xdr:to>
      <xdr:col>102</xdr:col>
      <xdr:colOff>114300</xdr:colOff>
      <xdr:row>58</xdr:row>
      <xdr:rowOff>52070</xdr:rowOff>
    </xdr:to>
    <xdr:cxnSp macro="">
      <xdr:nvCxnSpPr>
        <xdr:cNvPr id="806" name="直線コネクタ 805"/>
        <xdr:cNvCxnSpPr/>
      </xdr:nvCxnSpPr>
      <xdr:spPr>
        <a:xfrm flipV="1">
          <a:off x="17113250" y="963295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125730</xdr:rowOff>
    </xdr:from>
    <xdr:to>
      <xdr:col>102</xdr:col>
      <xdr:colOff>165100</xdr:colOff>
      <xdr:row>58</xdr:row>
      <xdr:rowOff>58420</xdr:rowOff>
    </xdr:to>
    <xdr:sp macro="" textlink="">
      <xdr:nvSpPr>
        <xdr:cNvPr id="807" name="フローチャート: 判断 806"/>
        <xdr:cNvSpPr/>
      </xdr:nvSpPr>
      <xdr:spPr>
        <a:xfrm>
          <a:off x="1787525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73660</xdr:rowOff>
    </xdr:from>
    <xdr:ext cx="462915" cy="249555"/>
    <xdr:sp macro="" textlink="">
      <xdr:nvSpPr>
        <xdr:cNvPr id="808" name="テキスト ボックス 807"/>
        <xdr:cNvSpPr txBox="1"/>
      </xdr:nvSpPr>
      <xdr:spPr>
        <a:xfrm>
          <a:off x="17706975" y="932561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147320</xdr:rowOff>
    </xdr:from>
    <xdr:to>
      <xdr:col>98</xdr:col>
      <xdr:colOff>38100</xdr:colOff>
      <xdr:row>58</xdr:row>
      <xdr:rowOff>80010</xdr:rowOff>
    </xdr:to>
    <xdr:sp macro="" textlink="">
      <xdr:nvSpPr>
        <xdr:cNvPr id="809" name="フローチャート: 判断 808"/>
        <xdr:cNvSpPr/>
      </xdr:nvSpPr>
      <xdr:spPr>
        <a:xfrm>
          <a:off x="17065625" y="9564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95885</xdr:rowOff>
    </xdr:from>
    <xdr:ext cx="462915" cy="242570"/>
    <xdr:sp macro="" textlink="">
      <xdr:nvSpPr>
        <xdr:cNvPr id="810" name="テキスト ボックス 809"/>
        <xdr:cNvSpPr txBox="1"/>
      </xdr:nvSpPr>
      <xdr:spPr>
        <a:xfrm>
          <a:off x="16897350" y="93478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1" name="テキスト ボックス 81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2" name="テキスト ボックス 81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3" name="テキスト ボックス 81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4" name="テキスト ボックス 81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5" name="テキスト ボックス 81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9525</xdr:rowOff>
    </xdr:from>
    <xdr:to>
      <xdr:col>116</xdr:col>
      <xdr:colOff>114300</xdr:colOff>
      <xdr:row>58</xdr:row>
      <xdr:rowOff>107315</xdr:rowOff>
    </xdr:to>
    <xdr:sp macro="" textlink="">
      <xdr:nvSpPr>
        <xdr:cNvPr id="816" name="楕円 815"/>
        <xdr:cNvSpPr/>
      </xdr:nvSpPr>
      <xdr:spPr>
        <a:xfrm>
          <a:off x="20269200" y="9591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93345</xdr:rowOff>
    </xdr:from>
    <xdr:ext cx="469900" cy="242570"/>
    <xdr:sp macro="" textlink="">
      <xdr:nvSpPr>
        <xdr:cNvPr id="817" name="貸付金該当値テキスト"/>
        <xdr:cNvSpPr txBox="1"/>
      </xdr:nvSpPr>
      <xdr:spPr>
        <a:xfrm>
          <a:off x="20370800" y="951039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10795</xdr:rowOff>
    </xdr:from>
    <xdr:to>
      <xdr:col>112</xdr:col>
      <xdr:colOff>38100</xdr:colOff>
      <xdr:row>58</xdr:row>
      <xdr:rowOff>108585</xdr:rowOff>
    </xdr:to>
    <xdr:sp macro="" textlink="">
      <xdr:nvSpPr>
        <xdr:cNvPr id="818" name="楕円 817"/>
        <xdr:cNvSpPr/>
      </xdr:nvSpPr>
      <xdr:spPr>
        <a:xfrm>
          <a:off x="19510375" y="9592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100330</xdr:rowOff>
    </xdr:from>
    <xdr:ext cx="462915" cy="249555"/>
    <xdr:sp macro="" textlink="">
      <xdr:nvSpPr>
        <xdr:cNvPr id="819" name="テキスト ボックス 818"/>
        <xdr:cNvSpPr txBox="1"/>
      </xdr:nvSpPr>
      <xdr:spPr>
        <a:xfrm>
          <a:off x="19342100" y="96824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1270</xdr:rowOff>
    </xdr:from>
    <xdr:to>
      <xdr:col>107</xdr:col>
      <xdr:colOff>101600</xdr:colOff>
      <xdr:row>58</xdr:row>
      <xdr:rowOff>99060</xdr:rowOff>
    </xdr:to>
    <xdr:sp macro="" textlink="">
      <xdr:nvSpPr>
        <xdr:cNvPr id="820" name="楕円 819"/>
        <xdr:cNvSpPr/>
      </xdr:nvSpPr>
      <xdr:spPr>
        <a:xfrm>
          <a:off x="18684875" y="9583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90805</xdr:rowOff>
    </xdr:from>
    <xdr:ext cx="462915" cy="242570"/>
    <xdr:sp macro="" textlink="">
      <xdr:nvSpPr>
        <xdr:cNvPr id="821" name="テキスト ボックス 820"/>
        <xdr:cNvSpPr txBox="1"/>
      </xdr:nvSpPr>
      <xdr:spPr>
        <a:xfrm>
          <a:off x="18516600" y="967295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1905</xdr:rowOff>
    </xdr:from>
    <xdr:to>
      <xdr:col>102</xdr:col>
      <xdr:colOff>165100</xdr:colOff>
      <xdr:row>58</xdr:row>
      <xdr:rowOff>99695</xdr:rowOff>
    </xdr:to>
    <xdr:sp macro="" textlink="">
      <xdr:nvSpPr>
        <xdr:cNvPr id="822" name="楕円 821"/>
        <xdr:cNvSpPr/>
      </xdr:nvSpPr>
      <xdr:spPr>
        <a:xfrm>
          <a:off x="17875250" y="9584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91440</xdr:rowOff>
    </xdr:from>
    <xdr:ext cx="462915" cy="242570"/>
    <xdr:sp macro="" textlink="">
      <xdr:nvSpPr>
        <xdr:cNvPr id="823" name="テキスト ボックス 822"/>
        <xdr:cNvSpPr txBox="1"/>
      </xdr:nvSpPr>
      <xdr:spPr>
        <a:xfrm>
          <a:off x="17706975" y="96735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3175</xdr:rowOff>
    </xdr:from>
    <xdr:to>
      <xdr:col>98</xdr:col>
      <xdr:colOff>38100</xdr:colOff>
      <xdr:row>58</xdr:row>
      <xdr:rowOff>100965</xdr:rowOff>
    </xdr:to>
    <xdr:sp macro="" textlink="">
      <xdr:nvSpPr>
        <xdr:cNvPr id="824" name="楕円 823"/>
        <xdr:cNvSpPr/>
      </xdr:nvSpPr>
      <xdr:spPr>
        <a:xfrm>
          <a:off x="17065625" y="9585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92710</xdr:rowOff>
    </xdr:from>
    <xdr:ext cx="462915" cy="242570"/>
    <xdr:sp macro="" textlink="">
      <xdr:nvSpPr>
        <xdr:cNvPr id="825" name="テキスト ボックス 824"/>
        <xdr:cNvSpPr txBox="1"/>
      </xdr:nvSpPr>
      <xdr:spPr>
        <a:xfrm>
          <a:off x="16897350" y="967486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6" name="正方形/長方形 82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27" name="正方形/長方形 82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28" name="正方形/長方形 82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29" name="正方形/長方形 82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0" name="正方形/長方形 82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1" name="正方形/長方形 83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2" name="正方形/長方形 83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3" name="正方形/長方形 83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7170"/>
    <xdr:sp macro="" textlink="">
      <xdr:nvSpPr>
        <xdr:cNvPr id="834" name="テキスト ボックス 833"/>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5" name="直線コネクタ 83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9555"/>
    <xdr:sp macro="" textlink="">
      <xdr:nvSpPr>
        <xdr:cNvPr id="836" name="テキスト ボックス 835"/>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42545</xdr:rowOff>
    </xdr:from>
    <xdr:to>
      <xdr:col>120</xdr:col>
      <xdr:colOff>114300</xdr:colOff>
      <xdr:row>79</xdr:row>
      <xdr:rowOff>42545</xdr:rowOff>
    </xdr:to>
    <xdr:cxnSp macro="">
      <xdr:nvCxnSpPr>
        <xdr:cNvPr id="837" name="直線コネクタ 83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71120</xdr:rowOff>
    </xdr:from>
    <xdr:ext cx="524510" cy="249555"/>
    <xdr:sp macro="" textlink="">
      <xdr:nvSpPr>
        <xdr:cNvPr id="838" name="テキスト ボックス 837"/>
        <xdr:cNvSpPr txBox="1"/>
      </xdr:nvSpPr>
      <xdr:spPr>
        <a:xfrm>
          <a:off x="16280130" y="1295527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9" name="直線コネクタ 83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24510" cy="249555"/>
    <xdr:sp macro="" textlink="">
      <xdr:nvSpPr>
        <xdr:cNvPr id="840" name="テキスト ボックス 839"/>
        <xdr:cNvSpPr txBox="1"/>
      </xdr:nvSpPr>
      <xdr:spPr>
        <a:xfrm>
          <a:off x="16280130" y="12588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134620</xdr:rowOff>
    </xdr:from>
    <xdr:to>
      <xdr:col>120</xdr:col>
      <xdr:colOff>114300</xdr:colOff>
      <xdr:row>74</xdr:row>
      <xdr:rowOff>134620</xdr:rowOff>
    </xdr:to>
    <xdr:cxnSp macro="">
      <xdr:nvCxnSpPr>
        <xdr:cNvPr id="841" name="直線コネクタ 84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162560</xdr:rowOff>
    </xdr:from>
    <xdr:ext cx="524510" cy="242570"/>
    <xdr:sp macro="" textlink="">
      <xdr:nvSpPr>
        <xdr:cNvPr id="842" name="テキスト ボックス 841"/>
        <xdr:cNvSpPr txBox="1"/>
      </xdr:nvSpPr>
      <xdr:spPr>
        <a:xfrm>
          <a:off x="16280130" y="12221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97790</xdr:rowOff>
    </xdr:from>
    <xdr:to>
      <xdr:col>120</xdr:col>
      <xdr:colOff>114300</xdr:colOff>
      <xdr:row>72</xdr:row>
      <xdr:rowOff>97790</xdr:rowOff>
    </xdr:to>
    <xdr:cxnSp macro="">
      <xdr:nvCxnSpPr>
        <xdr:cNvPr id="843" name="直線コネクタ 84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126365</xdr:rowOff>
    </xdr:from>
    <xdr:ext cx="524510" cy="242570"/>
    <xdr:sp macro="" textlink="">
      <xdr:nvSpPr>
        <xdr:cNvPr id="844" name="テキスト ボックス 843"/>
        <xdr:cNvSpPr txBox="1"/>
      </xdr:nvSpPr>
      <xdr:spPr>
        <a:xfrm>
          <a:off x="16280130" y="11854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60960</xdr:rowOff>
    </xdr:from>
    <xdr:to>
      <xdr:col>120</xdr:col>
      <xdr:colOff>114300</xdr:colOff>
      <xdr:row>70</xdr:row>
      <xdr:rowOff>60960</xdr:rowOff>
    </xdr:to>
    <xdr:cxnSp macro="">
      <xdr:nvCxnSpPr>
        <xdr:cNvPr id="845" name="直線コネクタ 84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89535</xdr:rowOff>
    </xdr:from>
    <xdr:ext cx="595630" cy="242570"/>
    <xdr:sp macro="" textlink="">
      <xdr:nvSpPr>
        <xdr:cNvPr id="846" name="テキスト ボックス 845"/>
        <xdr:cNvSpPr txBox="1"/>
      </xdr:nvSpPr>
      <xdr:spPr>
        <a:xfrm>
          <a:off x="16231870" y="11487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7" name="直線コネクタ 84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2570"/>
    <xdr:sp macro="" textlink="">
      <xdr:nvSpPr>
        <xdr:cNvPr id="848" name="テキスト ボックス 847"/>
        <xdr:cNvSpPr txBox="1"/>
      </xdr:nvSpPr>
      <xdr:spPr>
        <a:xfrm>
          <a:off x="1623187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4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157480</xdr:rowOff>
    </xdr:from>
    <xdr:to>
      <xdr:col>116</xdr:col>
      <xdr:colOff>62865</xdr:colOff>
      <xdr:row>78</xdr:row>
      <xdr:rowOff>99060</xdr:rowOff>
    </xdr:to>
    <xdr:cxnSp macro="">
      <xdr:nvCxnSpPr>
        <xdr:cNvPr id="850" name="直線コネクタ 849"/>
        <xdr:cNvCxnSpPr/>
      </xdr:nvCxnSpPr>
      <xdr:spPr>
        <a:xfrm flipV="1">
          <a:off x="20318095" y="1155573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102870</xdr:rowOff>
    </xdr:from>
    <xdr:ext cx="534670" cy="249555"/>
    <xdr:sp macro="" textlink="">
      <xdr:nvSpPr>
        <xdr:cNvPr id="851" name="繰出金最小値テキスト"/>
        <xdr:cNvSpPr txBox="1"/>
      </xdr:nvSpPr>
      <xdr:spPr>
        <a:xfrm>
          <a:off x="20370800" y="129870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99060</xdr:rowOff>
    </xdr:from>
    <xdr:to>
      <xdr:col>116</xdr:col>
      <xdr:colOff>152400</xdr:colOff>
      <xdr:row>78</xdr:row>
      <xdr:rowOff>99060</xdr:rowOff>
    </xdr:to>
    <xdr:cxnSp macro="">
      <xdr:nvCxnSpPr>
        <xdr:cNvPr id="852" name="直線コネクタ 851"/>
        <xdr:cNvCxnSpPr/>
      </xdr:nvCxnSpPr>
      <xdr:spPr>
        <a:xfrm>
          <a:off x="20246975" y="12983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105410</xdr:rowOff>
    </xdr:from>
    <xdr:ext cx="598805" cy="249555"/>
    <xdr:sp macro="" textlink="">
      <xdr:nvSpPr>
        <xdr:cNvPr id="853" name="繰出金最大値テキスト"/>
        <xdr:cNvSpPr txBox="1"/>
      </xdr:nvSpPr>
      <xdr:spPr>
        <a:xfrm>
          <a:off x="20370800" y="11338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157480</xdr:rowOff>
    </xdr:from>
    <xdr:to>
      <xdr:col>116</xdr:col>
      <xdr:colOff>152400</xdr:colOff>
      <xdr:row>69</xdr:row>
      <xdr:rowOff>157480</xdr:rowOff>
    </xdr:to>
    <xdr:cxnSp macro="">
      <xdr:nvCxnSpPr>
        <xdr:cNvPr id="854" name="直線コネクタ 853"/>
        <xdr:cNvCxnSpPr/>
      </xdr:nvCxnSpPr>
      <xdr:spPr>
        <a:xfrm>
          <a:off x="20246975" y="11555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76</xdr:row>
      <xdr:rowOff>127000</xdr:rowOff>
    </xdr:from>
    <xdr:to>
      <xdr:col>116</xdr:col>
      <xdr:colOff>63500</xdr:colOff>
      <xdr:row>76</xdr:row>
      <xdr:rowOff>163830</xdr:rowOff>
    </xdr:to>
    <xdr:cxnSp macro="">
      <xdr:nvCxnSpPr>
        <xdr:cNvPr id="855" name="直線コネクタ 854"/>
        <xdr:cNvCxnSpPr/>
      </xdr:nvCxnSpPr>
      <xdr:spPr>
        <a:xfrm flipV="1">
          <a:off x="19558000" y="1268095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36830</xdr:rowOff>
    </xdr:from>
    <xdr:ext cx="534670" cy="249555"/>
    <xdr:sp macro="" textlink="">
      <xdr:nvSpPr>
        <xdr:cNvPr id="856" name="繰出金平均値テキスト"/>
        <xdr:cNvSpPr txBox="1"/>
      </xdr:nvSpPr>
      <xdr:spPr>
        <a:xfrm>
          <a:off x="20370800" y="122605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14605</xdr:rowOff>
    </xdr:from>
    <xdr:to>
      <xdr:col>116</xdr:col>
      <xdr:colOff>114300</xdr:colOff>
      <xdr:row>75</xdr:row>
      <xdr:rowOff>112395</xdr:rowOff>
    </xdr:to>
    <xdr:sp macro="" textlink="">
      <xdr:nvSpPr>
        <xdr:cNvPr id="857" name="フローチャート: 判断 856"/>
        <xdr:cNvSpPr/>
      </xdr:nvSpPr>
      <xdr:spPr>
        <a:xfrm>
          <a:off x="20269200" y="1240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163830</xdr:rowOff>
    </xdr:from>
    <xdr:to>
      <xdr:col>111</xdr:col>
      <xdr:colOff>174625</xdr:colOff>
      <xdr:row>77</xdr:row>
      <xdr:rowOff>13970</xdr:rowOff>
    </xdr:to>
    <xdr:cxnSp macro="">
      <xdr:nvCxnSpPr>
        <xdr:cNvPr id="858" name="直線コネクタ 857"/>
        <xdr:cNvCxnSpPr/>
      </xdr:nvCxnSpPr>
      <xdr:spPr>
        <a:xfrm flipV="1">
          <a:off x="18735675" y="1271778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154305</xdr:rowOff>
    </xdr:from>
    <xdr:to>
      <xdr:col>112</xdr:col>
      <xdr:colOff>38100</xdr:colOff>
      <xdr:row>75</xdr:row>
      <xdr:rowOff>86995</xdr:rowOff>
    </xdr:to>
    <xdr:sp macro="" textlink="">
      <xdr:nvSpPr>
        <xdr:cNvPr id="859" name="フローチャート: 判断 858"/>
        <xdr:cNvSpPr/>
      </xdr:nvSpPr>
      <xdr:spPr>
        <a:xfrm>
          <a:off x="19510375" y="12378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102870</xdr:rowOff>
    </xdr:from>
    <xdr:ext cx="527685" cy="249555"/>
    <xdr:sp macro="" textlink="">
      <xdr:nvSpPr>
        <xdr:cNvPr id="860" name="テキスト ボックス 859"/>
        <xdr:cNvSpPr txBox="1"/>
      </xdr:nvSpPr>
      <xdr:spPr>
        <a:xfrm>
          <a:off x="19309715" y="121615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13970</xdr:rowOff>
    </xdr:from>
    <xdr:to>
      <xdr:col>107</xdr:col>
      <xdr:colOff>50800</xdr:colOff>
      <xdr:row>77</xdr:row>
      <xdr:rowOff>36195</xdr:rowOff>
    </xdr:to>
    <xdr:cxnSp macro="">
      <xdr:nvCxnSpPr>
        <xdr:cNvPr id="861" name="直線コネクタ 860"/>
        <xdr:cNvCxnSpPr/>
      </xdr:nvCxnSpPr>
      <xdr:spPr>
        <a:xfrm flipV="1">
          <a:off x="17926050" y="1273302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139065</xdr:rowOff>
    </xdr:from>
    <xdr:to>
      <xdr:col>107</xdr:col>
      <xdr:colOff>101600</xdr:colOff>
      <xdr:row>75</xdr:row>
      <xdr:rowOff>71755</xdr:rowOff>
    </xdr:to>
    <xdr:sp macro="" textlink="">
      <xdr:nvSpPr>
        <xdr:cNvPr id="862" name="フローチャート: 判断 861"/>
        <xdr:cNvSpPr/>
      </xdr:nvSpPr>
      <xdr:spPr>
        <a:xfrm>
          <a:off x="18684875" y="1236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88265</xdr:rowOff>
    </xdr:from>
    <xdr:ext cx="527685" cy="242570"/>
    <xdr:sp macro="" textlink="">
      <xdr:nvSpPr>
        <xdr:cNvPr id="863" name="テキスト ボックス 862"/>
        <xdr:cNvSpPr txBox="1"/>
      </xdr:nvSpPr>
      <xdr:spPr>
        <a:xfrm>
          <a:off x="18500090" y="121469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77</xdr:row>
      <xdr:rowOff>36195</xdr:rowOff>
    </xdr:from>
    <xdr:to>
      <xdr:col>102</xdr:col>
      <xdr:colOff>114300</xdr:colOff>
      <xdr:row>77</xdr:row>
      <xdr:rowOff>56515</xdr:rowOff>
    </xdr:to>
    <xdr:cxnSp macro="">
      <xdr:nvCxnSpPr>
        <xdr:cNvPr id="864" name="直線コネクタ 863"/>
        <xdr:cNvCxnSpPr/>
      </xdr:nvCxnSpPr>
      <xdr:spPr>
        <a:xfrm flipV="1">
          <a:off x="17113250" y="1275524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26670</xdr:rowOff>
    </xdr:from>
    <xdr:to>
      <xdr:col>102</xdr:col>
      <xdr:colOff>165100</xdr:colOff>
      <xdr:row>75</xdr:row>
      <xdr:rowOff>124460</xdr:rowOff>
    </xdr:to>
    <xdr:sp macro="" textlink="">
      <xdr:nvSpPr>
        <xdr:cNvPr id="865" name="フローチャート: 判断 864"/>
        <xdr:cNvSpPr/>
      </xdr:nvSpPr>
      <xdr:spPr>
        <a:xfrm>
          <a:off x="17875250" y="12415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140335</xdr:rowOff>
    </xdr:from>
    <xdr:ext cx="527685" cy="249555"/>
    <xdr:sp macro="" textlink="">
      <xdr:nvSpPr>
        <xdr:cNvPr id="866" name="テキスト ボックス 865"/>
        <xdr:cNvSpPr txBox="1"/>
      </xdr:nvSpPr>
      <xdr:spPr>
        <a:xfrm>
          <a:off x="17674590" y="121989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158115</xdr:rowOff>
    </xdr:from>
    <xdr:to>
      <xdr:col>98</xdr:col>
      <xdr:colOff>38100</xdr:colOff>
      <xdr:row>75</xdr:row>
      <xdr:rowOff>90805</xdr:rowOff>
    </xdr:to>
    <xdr:sp macro="" textlink="">
      <xdr:nvSpPr>
        <xdr:cNvPr id="867" name="フローチャート: 判断 866"/>
        <xdr:cNvSpPr/>
      </xdr:nvSpPr>
      <xdr:spPr>
        <a:xfrm>
          <a:off x="17065625" y="12381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106045</xdr:rowOff>
    </xdr:from>
    <xdr:ext cx="527685" cy="249555"/>
    <xdr:sp macro="" textlink="">
      <xdr:nvSpPr>
        <xdr:cNvPr id="868" name="テキスト ボックス 867"/>
        <xdr:cNvSpPr txBox="1"/>
      </xdr:nvSpPr>
      <xdr:spPr>
        <a:xfrm>
          <a:off x="16864965" y="121646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69" name="テキスト ボックス 86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0" name="テキスト ボックス 86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1" name="テキスト ボックス 87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2" name="テキスト ボックス 87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3" name="テキスト ボックス 87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78105</xdr:rowOff>
    </xdr:from>
    <xdr:to>
      <xdr:col>116</xdr:col>
      <xdr:colOff>114300</xdr:colOff>
      <xdr:row>77</xdr:row>
      <xdr:rowOff>10795</xdr:rowOff>
    </xdr:to>
    <xdr:sp macro="" textlink="">
      <xdr:nvSpPr>
        <xdr:cNvPr id="874" name="楕円 873"/>
        <xdr:cNvSpPr/>
      </xdr:nvSpPr>
      <xdr:spPr>
        <a:xfrm>
          <a:off x="20269200" y="1263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58420</xdr:rowOff>
    </xdr:from>
    <xdr:ext cx="534670" cy="242570"/>
    <xdr:sp macro="" textlink="">
      <xdr:nvSpPr>
        <xdr:cNvPr id="875" name="繰出金該当値テキスト"/>
        <xdr:cNvSpPr txBox="1"/>
      </xdr:nvSpPr>
      <xdr:spPr>
        <a:xfrm>
          <a:off x="20370800" y="1261237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114935</xdr:rowOff>
    </xdr:from>
    <xdr:to>
      <xdr:col>112</xdr:col>
      <xdr:colOff>38100</xdr:colOff>
      <xdr:row>77</xdr:row>
      <xdr:rowOff>47625</xdr:rowOff>
    </xdr:to>
    <xdr:sp macro="" textlink="">
      <xdr:nvSpPr>
        <xdr:cNvPr id="876" name="楕円 875"/>
        <xdr:cNvSpPr/>
      </xdr:nvSpPr>
      <xdr:spPr>
        <a:xfrm>
          <a:off x="19510375" y="12668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38735</xdr:rowOff>
    </xdr:from>
    <xdr:ext cx="527685" cy="249555"/>
    <xdr:sp macro="" textlink="">
      <xdr:nvSpPr>
        <xdr:cNvPr id="877" name="テキスト ボックス 876"/>
        <xdr:cNvSpPr txBox="1"/>
      </xdr:nvSpPr>
      <xdr:spPr>
        <a:xfrm>
          <a:off x="19309715" y="127577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130175</xdr:rowOff>
    </xdr:from>
    <xdr:to>
      <xdr:col>107</xdr:col>
      <xdr:colOff>101600</xdr:colOff>
      <xdr:row>77</xdr:row>
      <xdr:rowOff>62865</xdr:rowOff>
    </xdr:to>
    <xdr:sp macro="" textlink="">
      <xdr:nvSpPr>
        <xdr:cNvPr id="878" name="楕円 877"/>
        <xdr:cNvSpPr/>
      </xdr:nvSpPr>
      <xdr:spPr>
        <a:xfrm>
          <a:off x="18684875" y="12684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54610</xdr:rowOff>
    </xdr:from>
    <xdr:ext cx="527685" cy="241935"/>
    <xdr:sp macro="" textlink="">
      <xdr:nvSpPr>
        <xdr:cNvPr id="879" name="テキスト ボックス 878"/>
        <xdr:cNvSpPr txBox="1"/>
      </xdr:nvSpPr>
      <xdr:spPr>
        <a:xfrm>
          <a:off x="18500090" y="1277366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152400</xdr:rowOff>
    </xdr:from>
    <xdr:to>
      <xdr:col>102</xdr:col>
      <xdr:colOff>165100</xdr:colOff>
      <xdr:row>77</xdr:row>
      <xdr:rowOff>85090</xdr:rowOff>
    </xdr:to>
    <xdr:sp macro="" textlink="">
      <xdr:nvSpPr>
        <xdr:cNvPr id="880" name="楕円 879"/>
        <xdr:cNvSpPr/>
      </xdr:nvSpPr>
      <xdr:spPr>
        <a:xfrm>
          <a:off x="17875250" y="1270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76200</xdr:rowOff>
    </xdr:from>
    <xdr:ext cx="527685" cy="248920"/>
    <xdr:sp macro="" textlink="">
      <xdr:nvSpPr>
        <xdr:cNvPr id="881" name="テキスト ボックス 880"/>
        <xdr:cNvSpPr txBox="1"/>
      </xdr:nvSpPr>
      <xdr:spPr>
        <a:xfrm>
          <a:off x="17674590" y="1279525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6985</xdr:rowOff>
    </xdr:from>
    <xdr:to>
      <xdr:col>98</xdr:col>
      <xdr:colOff>38100</xdr:colOff>
      <xdr:row>77</xdr:row>
      <xdr:rowOff>104775</xdr:rowOff>
    </xdr:to>
    <xdr:sp macro="" textlink="">
      <xdr:nvSpPr>
        <xdr:cNvPr id="882" name="楕円 881"/>
        <xdr:cNvSpPr/>
      </xdr:nvSpPr>
      <xdr:spPr>
        <a:xfrm>
          <a:off x="17065625" y="12726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96520</xdr:rowOff>
    </xdr:from>
    <xdr:ext cx="527685" cy="242570"/>
    <xdr:sp macro="" textlink="">
      <xdr:nvSpPr>
        <xdr:cNvPr id="883" name="テキスト ボックス 882"/>
        <xdr:cNvSpPr txBox="1"/>
      </xdr:nvSpPr>
      <xdr:spPr>
        <a:xfrm>
          <a:off x="16864965" y="128155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4" name="正方形/長方形 88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5" name="正方形/長方形 88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86" name="正方形/長方形 88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87" name="正方形/長方形 88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88" name="正方形/長方形 88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89" name="正方形/長方形 88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0" name="正方形/長方形 88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1" name="正方形/長方形 89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7170"/>
    <xdr:sp macro="" textlink="">
      <xdr:nvSpPr>
        <xdr:cNvPr id="892" name="テキスト ボックス 891"/>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2095"/>
    <xdr:sp macro="" textlink="">
      <xdr:nvSpPr>
        <xdr:cNvPr id="895" name="テキスト ボックス 894"/>
        <xdr:cNvSpPr txBox="1"/>
      </xdr:nvSpPr>
      <xdr:spPr>
        <a:xfrm>
          <a:off x="16546830" y="155422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2570"/>
    <xdr:sp macro="" textlink="">
      <xdr:nvSpPr>
        <xdr:cNvPr id="897" name="テキスト ボックス 896"/>
        <xdr:cNvSpPr txBox="1"/>
      </xdr:nvSpPr>
      <xdr:spPr>
        <a:xfrm>
          <a:off x="16546830" y="14422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4" name="直線コネクタ 903"/>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07" name="直線コネクタ 906"/>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09" name="テキスト ボックス 908"/>
        <xdr:cNvSpPr txBox="1"/>
      </xdr:nvSpPr>
      <xdr:spPr>
        <a:xfrm>
          <a:off x="19436715"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2" name="テキスト ボックス 911"/>
        <xdr:cNvSpPr txBox="1"/>
      </xdr:nvSpPr>
      <xdr:spPr>
        <a:xfrm>
          <a:off x="18627090"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3" name="直線コネクタ 912"/>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5" name="テキスト ボックス 914"/>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7" name="テキスト ボックス 916"/>
        <xdr:cNvSpPr txBox="1"/>
      </xdr:nvSpPr>
      <xdr:spPr>
        <a:xfrm>
          <a:off x="16991965"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6" name="テキスト ボックス 925"/>
        <xdr:cNvSpPr txBox="1"/>
      </xdr:nvSpPr>
      <xdr:spPr>
        <a:xfrm>
          <a:off x="19436715"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8" name="テキスト ボックス 927"/>
        <xdr:cNvSpPr txBox="1"/>
      </xdr:nvSpPr>
      <xdr:spPr>
        <a:xfrm>
          <a:off x="1862709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0" name="テキスト ボックス 929"/>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2" name="テキスト ボックス 931"/>
        <xdr:cNvSpPr txBox="1"/>
      </xdr:nvSpPr>
      <xdr:spPr>
        <a:xfrm>
          <a:off x="16991965"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歳出決算総額は、住民一人あたり45,393円増加し、633,765円となった。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増加要因としては、人件費、物件費、普通建設事業費、普通建設事業費（うち新規整備）、公債費、繰出金、扶助費によるものである。特に普通建設事業費（うち新規整備）（57,907円増の66,875円）、物件費（18,053円増の137,660円）の増加が大きくなっている。普通建設事業費（うち新規整備）においては、岩江こども園建設事業及びアウトドア・アクティビティ拠点施設整備事業によるものである。物件費においては、田村広域行政組合の解散に伴い町単独事業となった田村西部環境センター運転管理業務によるものである。</a:t>
          </a:r>
        </a:p>
        <a:p>
          <a:r>
            <a:rPr kumimoji="1" lang="ja-JP" altLang="en-US" sz="1300">
              <a:latin typeface="ＭＳ Ｐゴシック"/>
              <a:ea typeface="ＭＳ Ｐゴシック"/>
            </a:rPr>
            <a:t>　今後においても、岩江こども園建設事業やアウトドア・アクティビティ拠点施設整備事業等の新規整備事業により、普通建設事業費（うち新規整備）の更なる増加、また公共施設長期修繕計画に基づき、既存施設に係る維持補修や普通建設事業費（うち更新整備）の上昇も見込まれる。</a:t>
          </a:r>
        </a:p>
        <a:p>
          <a:r>
            <a:rPr kumimoji="1" lang="ja-JP" altLang="en-US" sz="1300">
              <a:latin typeface="ＭＳ Ｐゴシック"/>
              <a:ea typeface="ＭＳ Ｐゴシック"/>
            </a:rPr>
            <a:t>　主要施策により、各性質別歳出に増減はあるものの、既存施設の利活用や統廃合なども視野に入れ、健全な財政運営を目指し歳出削減に努める。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16,312
16,240
72.76
10,614,177
10,337,972
151,388
5,118,832
8,551,806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xdr:cNvSpPr txBox="1"/>
      </xdr:nvSpPr>
      <xdr:spPr>
        <a:xfrm>
          <a:off x="650875" y="306387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2570"/>
    <xdr:sp macro="" textlink="">
      <xdr:nvSpPr>
        <xdr:cNvPr id="31" name="テキスト ボックス 30"/>
        <xdr:cNvSpPr txBox="1"/>
      </xdr:nvSpPr>
      <xdr:spPr>
        <a:xfrm>
          <a:off x="650875" y="336931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0375" cy="249555"/>
    <xdr:sp macro="" textlink="">
      <xdr:nvSpPr>
        <xdr:cNvPr id="42" name="テキスト ボックス 41"/>
        <xdr:cNvSpPr txBox="1"/>
      </xdr:nvSpPr>
      <xdr:spPr>
        <a:xfrm>
          <a:off x="278765" y="67176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0375" cy="249555"/>
    <xdr:sp macro="" textlink="">
      <xdr:nvSpPr>
        <xdr:cNvPr id="44" name="テキスト ボックス 43"/>
        <xdr:cNvSpPr txBox="1"/>
      </xdr:nvSpPr>
      <xdr:spPr>
        <a:xfrm>
          <a:off x="278765" y="635127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0375" cy="249555"/>
    <xdr:sp macro="" textlink="">
      <xdr:nvSpPr>
        <xdr:cNvPr id="46" name="テキスト ボックス 45"/>
        <xdr:cNvSpPr txBox="1"/>
      </xdr:nvSpPr>
      <xdr:spPr>
        <a:xfrm>
          <a:off x="278765" y="59842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0375" cy="242570"/>
    <xdr:sp macro="" textlink="">
      <xdr:nvSpPr>
        <xdr:cNvPr id="48" name="テキスト ボックス 47"/>
        <xdr:cNvSpPr txBox="1"/>
      </xdr:nvSpPr>
      <xdr:spPr>
        <a:xfrm>
          <a:off x="278765" y="561721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126365</xdr:rowOff>
    </xdr:from>
    <xdr:ext cx="460375" cy="242570"/>
    <xdr:sp macro="" textlink="">
      <xdr:nvSpPr>
        <xdr:cNvPr id="50" name="テキスト ボックス 49"/>
        <xdr:cNvSpPr txBox="1"/>
      </xdr:nvSpPr>
      <xdr:spPr>
        <a:xfrm>
          <a:off x="278765" y="525081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89535</xdr:rowOff>
    </xdr:from>
    <xdr:ext cx="460375" cy="242570"/>
    <xdr:sp macro="" textlink="">
      <xdr:nvSpPr>
        <xdr:cNvPr id="52" name="テキスト ボックス 51"/>
        <xdr:cNvSpPr txBox="1"/>
      </xdr:nvSpPr>
      <xdr:spPr>
        <a:xfrm>
          <a:off x="278765" y="488378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0375" cy="242570"/>
    <xdr:sp macro="" textlink="">
      <xdr:nvSpPr>
        <xdr:cNvPr id="54" name="テキスト ボックス 53"/>
        <xdr:cNvSpPr txBox="1"/>
      </xdr:nvSpPr>
      <xdr:spPr>
        <a:xfrm>
          <a:off x="278765" y="45167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121285</xdr:rowOff>
    </xdr:from>
    <xdr:to>
      <xdr:col>24</xdr:col>
      <xdr:colOff>62865</xdr:colOff>
      <xdr:row>38</xdr:row>
      <xdr:rowOff>147955</xdr:rowOff>
    </xdr:to>
    <xdr:cxnSp macro="">
      <xdr:nvCxnSpPr>
        <xdr:cNvPr id="56" name="直線コネクタ 55"/>
        <xdr:cNvCxnSpPr/>
      </xdr:nvCxnSpPr>
      <xdr:spPr>
        <a:xfrm flipV="1">
          <a:off x="4252595" y="5080635"/>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151765</xdr:rowOff>
    </xdr:from>
    <xdr:ext cx="469900" cy="242570"/>
    <xdr:sp macro="" textlink="">
      <xdr:nvSpPr>
        <xdr:cNvPr id="57" name="議会費最小値テキスト"/>
        <xdr:cNvSpPr txBox="1"/>
      </xdr:nvSpPr>
      <xdr:spPr>
        <a:xfrm>
          <a:off x="4305300" y="643191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147955</xdr:rowOff>
    </xdr:from>
    <xdr:to>
      <xdr:col>24</xdr:col>
      <xdr:colOff>152400</xdr:colOff>
      <xdr:row>38</xdr:row>
      <xdr:rowOff>147955</xdr:rowOff>
    </xdr:to>
    <xdr:cxnSp macro="">
      <xdr:nvCxnSpPr>
        <xdr:cNvPr id="58" name="直線コネクタ 57"/>
        <xdr:cNvCxnSpPr/>
      </xdr:nvCxnSpPr>
      <xdr:spPr>
        <a:xfrm>
          <a:off x="4181475" y="6428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469900" cy="249555"/>
    <xdr:sp macro="" textlink="">
      <xdr:nvSpPr>
        <xdr:cNvPr id="59" name="議会費最大値テキスト"/>
        <xdr:cNvSpPr txBox="1"/>
      </xdr:nvSpPr>
      <xdr:spPr>
        <a:xfrm>
          <a:off x="4305300" y="48641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dr:col>23</xdr:col>
      <xdr:colOff>165100</xdr:colOff>
      <xdr:row>30</xdr:row>
      <xdr:rowOff>121285</xdr:rowOff>
    </xdr:from>
    <xdr:to>
      <xdr:col>24</xdr:col>
      <xdr:colOff>152400</xdr:colOff>
      <xdr:row>30</xdr:row>
      <xdr:rowOff>121285</xdr:rowOff>
    </xdr:to>
    <xdr:cxnSp macro="">
      <xdr:nvCxnSpPr>
        <xdr:cNvPr id="60" name="直線コネクタ 59"/>
        <xdr:cNvCxnSpPr/>
      </xdr:nvCxnSpPr>
      <xdr:spPr>
        <a:xfrm>
          <a:off x="4181475" y="5080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88900</xdr:rowOff>
    </xdr:from>
    <xdr:to>
      <xdr:col>24</xdr:col>
      <xdr:colOff>63500</xdr:colOff>
      <xdr:row>35</xdr:row>
      <xdr:rowOff>93980</xdr:rowOff>
    </xdr:to>
    <xdr:cxnSp macro="">
      <xdr:nvCxnSpPr>
        <xdr:cNvPr id="61" name="直線コネクタ 60"/>
        <xdr:cNvCxnSpPr/>
      </xdr:nvCxnSpPr>
      <xdr:spPr>
        <a:xfrm flipV="1">
          <a:off x="3492500" y="587375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48260</xdr:rowOff>
    </xdr:from>
    <xdr:ext cx="469900" cy="249555"/>
    <xdr:sp macro="" textlink="">
      <xdr:nvSpPr>
        <xdr:cNvPr id="62" name="議会費平均値テキスト"/>
        <xdr:cNvSpPr txBox="1"/>
      </xdr:nvSpPr>
      <xdr:spPr>
        <a:xfrm>
          <a:off x="4305300" y="566801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26670</xdr:rowOff>
    </xdr:from>
    <xdr:to>
      <xdr:col>24</xdr:col>
      <xdr:colOff>114300</xdr:colOff>
      <xdr:row>35</xdr:row>
      <xdr:rowOff>124460</xdr:rowOff>
    </xdr:to>
    <xdr:sp macro="" textlink="">
      <xdr:nvSpPr>
        <xdr:cNvPr id="63" name="フローチャート: 判断 62"/>
        <xdr:cNvSpPr/>
      </xdr:nvSpPr>
      <xdr:spPr>
        <a:xfrm>
          <a:off x="4203700" y="5811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147320</xdr:rowOff>
    </xdr:from>
    <xdr:to>
      <xdr:col>19</xdr:col>
      <xdr:colOff>174625</xdr:colOff>
      <xdr:row>35</xdr:row>
      <xdr:rowOff>93980</xdr:rowOff>
    </xdr:to>
    <xdr:cxnSp macro="">
      <xdr:nvCxnSpPr>
        <xdr:cNvPr id="64" name="直線コネクタ 63"/>
        <xdr:cNvCxnSpPr/>
      </xdr:nvCxnSpPr>
      <xdr:spPr>
        <a:xfrm>
          <a:off x="2670175" y="5767070"/>
          <a:ext cx="8223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80645</xdr:rowOff>
    </xdr:from>
    <xdr:to>
      <xdr:col>20</xdr:col>
      <xdr:colOff>38100</xdr:colOff>
      <xdr:row>36</xdr:row>
      <xdr:rowOff>13335</xdr:rowOff>
    </xdr:to>
    <xdr:sp macro="" textlink="">
      <xdr:nvSpPr>
        <xdr:cNvPr id="65" name="フローチャート: 判断 64"/>
        <xdr:cNvSpPr/>
      </xdr:nvSpPr>
      <xdr:spPr>
        <a:xfrm>
          <a:off x="3444875" y="5865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xdr:rowOff>
    </xdr:from>
    <xdr:ext cx="462915" cy="249555"/>
    <xdr:sp macro="" textlink="">
      <xdr:nvSpPr>
        <xdr:cNvPr id="66" name="テキスト ボックス 65"/>
        <xdr:cNvSpPr txBox="1"/>
      </xdr:nvSpPr>
      <xdr:spPr>
        <a:xfrm>
          <a:off x="3276600" y="59550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147320</xdr:rowOff>
    </xdr:from>
    <xdr:to>
      <xdr:col>15</xdr:col>
      <xdr:colOff>50800</xdr:colOff>
      <xdr:row>35</xdr:row>
      <xdr:rowOff>80645</xdr:rowOff>
    </xdr:to>
    <xdr:cxnSp macro="">
      <xdr:nvCxnSpPr>
        <xdr:cNvPr id="67" name="直線コネクタ 66"/>
        <xdr:cNvCxnSpPr/>
      </xdr:nvCxnSpPr>
      <xdr:spPr>
        <a:xfrm flipV="1">
          <a:off x="1860550" y="5767070"/>
          <a:ext cx="8096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125095</xdr:rowOff>
    </xdr:from>
    <xdr:to>
      <xdr:col>15</xdr:col>
      <xdr:colOff>101600</xdr:colOff>
      <xdr:row>36</xdr:row>
      <xdr:rowOff>57785</xdr:rowOff>
    </xdr:to>
    <xdr:sp macro="" textlink="">
      <xdr:nvSpPr>
        <xdr:cNvPr id="68" name="フローチャート: 判断 67"/>
        <xdr:cNvSpPr/>
      </xdr:nvSpPr>
      <xdr:spPr>
        <a:xfrm>
          <a:off x="2619375" y="590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48895</xdr:rowOff>
    </xdr:from>
    <xdr:ext cx="462915" cy="249555"/>
    <xdr:sp macro="" textlink="">
      <xdr:nvSpPr>
        <xdr:cNvPr id="69" name="テキスト ボックス 68"/>
        <xdr:cNvSpPr txBox="1"/>
      </xdr:nvSpPr>
      <xdr:spPr>
        <a:xfrm>
          <a:off x="2451100" y="59988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71120</xdr:rowOff>
    </xdr:from>
    <xdr:to>
      <xdr:col>10</xdr:col>
      <xdr:colOff>114300</xdr:colOff>
      <xdr:row>35</xdr:row>
      <xdr:rowOff>80645</xdr:rowOff>
    </xdr:to>
    <xdr:cxnSp macro="">
      <xdr:nvCxnSpPr>
        <xdr:cNvPr id="70" name="直線コネクタ 69"/>
        <xdr:cNvCxnSpPr/>
      </xdr:nvCxnSpPr>
      <xdr:spPr>
        <a:xfrm>
          <a:off x="1047750" y="5690870"/>
          <a:ext cx="8128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159385</xdr:rowOff>
    </xdr:from>
    <xdr:to>
      <xdr:col>10</xdr:col>
      <xdr:colOff>165100</xdr:colOff>
      <xdr:row>36</xdr:row>
      <xdr:rowOff>92075</xdr:rowOff>
    </xdr:to>
    <xdr:sp macro="" textlink="">
      <xdr:nvSpPr>
        <xdr:cNvPr id="71" name="フローチャート: 判断 70"/>
        <xdr:cNvSpPr/>
      </xdr:nvSpPr>
      <xdr:spPr>
        <a:xfrm>
          <a:off x="1809750" y="594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83185</xdr:rowOff>
    </xdr:from>
    <xdr:ext cx="462915" cy="242570"/>
    <xdr:sp macro="" textlink="">
      <xdr:nvSpPr>
        <xdr:cNvPr id="72" name="テキスト ボックス 71"/>
        <xdr:cNvSpPr txBox="1"/>
      </xdr:nvSpPr>
      <xdr:spPr>
        <a:xfrm>
          <a:off x="1641475" y="60331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xdr:rowOff>
    </xdr:from>
    <xdr:to>
      <xdr:col>6</xdr:col>
      <xdr:colOff>38100</xdr:colOff>
      <xdr:row>35</xdr:row>
      <xdr:rowOff>102870</xdr:rowOff>
    </xdr:to>
    <xdr:sp macro="" textlink="">
      <xdr:nvSpPr>
        <xdr:cNvPr id="73" name="フローチャート: 判断 72"/>
        <xdr:cNvSpPr/>
      </xdr:nvSpPr>
      <xdr:spPr>
        <a:xfrm>
          <a:off x="1000125" y="5789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93980</xdr:rowOff>
    </xdr:from>
    <xdr:ext cx="462915" cy="242570"/>
    <xdr:sp macro="" textlink="">
      <xdr:nvSpPr>
        <xdr:cNvPr id="74" name="テキスト ボックス 73"/>
        <xdr:cNvSpPr txBox="1"/>
      </xdr:nvSpPr>
      <xdr:spPr>
        <a:xfrm>
          <a:off x="831850" y="587883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39370</xdr:rowOff>
    </xdr:from>
    <xdr:to>
      <xdr:col>24</xdr:col>
      <xdr:colOff>114300</xdr:colOff>
      <xdr:row>35</xdr:row>
      <xdr:rowOff>137795</xdr:rowOff>
    </xdr:to>
    <xdr:sp macro="" textlink="">
      <xdr:nvSpPr>
        <xdr:cNvPr id="80" name="楕円 79"/>
        <xdr:cNvSpPr/>
      </xdr:nvSpPr>
      <xdr:spPr>
        <a:xfrm>
          <a:off x="4203700" y="58242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19050</xdr:rowOff>
    </xdr:from>
    <xdr:ext cx="469900" cy="242570"/>
    <xdr:sp macro="" textlink="">
      <xdr:nvSpPr>
        <xdr:cNvPr id="81" name="議会費該当値テキスト"/>
        <xdr:cNvSpPr txBox="1"/>
      </xdr:nvSpPr>
      <xdr:spPr>
        <a:xfrm>
          <a:off x="4305300" y="580390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44450</xdr:rowOff>
    </xdr:from>
    <xdr:to>
      <xdr:col>20</xdr:col>
      <xdr:colOff>38100</xdr:colOff>
      <xdr:row>35</xdr:row>
      <xdr:rowOff>142240</xdr:rowOff>
    </xdr:to>
    <xdr:sp macro="" textlink="">
      <xdr:nvSpPr>
        <xdr:cNvPr id="82" name="楕円 81"/>
        <xdr:cNvSpPr/>
      </xdr:nvSpPr>
      <xdr:spPr>
        <a:xfrm>
          <a:off x="3444875" y="5829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158750</xdr:rowOff>
    </xdr:from>
    <xdr:ext cx="462915" cy="242570"/>
    <xdr:sp macro="" textlink="">
      <xdr:nvSpPr>
        <xdr:cNvPr id="83" name="テキスト ボックス 82"/>
        <xdr:cNvSpPr txBox="1"/>
      </xdr:nvSpPr>
      <xdr:spPr>
        <a:xfrm>
          <a:off x="3276600" y="561340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98425</xdr:rowOff>
    </xdr:from>
    <xdr:to>
      <xdr:col>15</xdr:col>
      <xdr:colOff>101600</xdr:colOff>
      <xdr:row>35</xdr:row>
      <xdr:rowOff>31115</xdr:rowOff>
    </xdr:to>
    <xdr:sp macro="" textlink="">
      <xdr:nvSpPr>
        <xdr:cNvPr id="84" name="楕円 83"/>
        <xdr:cNvSpPr/>
      </xdr:nvSpPr>
      <xdr:spPr>
        <a:xfrm>
          <a:off x="2619375" y="571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46990</xdr:rowOff>
    </xdr:from>
    <xdr:ext cx="462915" cy="249555"/>
    <xdr:sp macro="" textlink="">
      <xdr:nvSpPr>
        <xdr:cNvPr id="85" name="テキスト ボックス 84"/>
        <xdr:cNvSpPr txBox="1"/>
      </xdr:nvSpPr>
      <xdr:spPr>
        <a:xfrm>
          <a:off x="2451100" y="55016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31750</xdr:rowOff>
    </xdr:from>
    <xdr:to>
      <xdr:col>10</xdr:col>
      <xdr:colOff>165100</xdr:colOff>
      <xdr:row>35</xdr:row>
      <xdr:rowOff>129540</xdr:rowOff>
    </xdr:to>
    <xdr:sp macro="" textlink="">
      <xdr:nvSpPr>
        <xdr:cNvPr id="86" name="楕円 85"/>
        <xdr:cNvSpPr/>
      </xdr:nvSpPr>
      <xdr:spPr>
        <a:xfrm>
          <a:off x="180975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145415</xdr:rowOff>
    </xdr:from>
    <xdr:ext cx="462915" cy="249555"/>
    <xdr:sp macro="" textlink="">
      <xdr:nvSpPr>
        <xdr:cNvPr id="87" name="テキスト ボックス 86"/>
        <xdr:cNvSpPr txBox="1"/>
      </xdr:nvSpPr>
      <xdr:spPr>
        <a:xfrm>
          <a:off x="1641475" y="560006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22225</xdr:rowOff>
    </xdr:from>
    <xdr:to>
      <xdr:col>6</xdr:col>
      <xdr:colOff>38100</xdr:colOff>
      <xdr:row>34</xdr:row>
      <xdr:rowOff>120015</xdr:rowOff>
    </xdr:to>
    <xdr:sp macro="" textlink="">
      <xdr:nvSpPr>
        <xdr:cNvPr id="88" name="楕円 87"/>
        <xdr:cNvSpPr/>
      </xdr:nvSpPr>
      <xdr:spPr>
        <a:xfrm>
          <a:off x="1000125" y="5641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135890</xdr:rowOff>
    </xdr:from>
    <xdr:ext cx="462915" cy="249555"/>
    <xdr:sp macro="" textlink="">
      <xdr:nvSpPr>
        <xdr:cNvPr id="89" name="テキスト ボックス 88"/>
        <xdr:cNvSpPr txBox="1"/>
      </xdr:nvSpPr>
      <xdr:spPr>
        <a:xfrm>
          <a:off x="831850" y="54254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9555"/>
    <xdr:sp macro="" textlink="">
      <xdr:nvSpPr>
        <xdr:cNvPr id="100" name="テキスト ボックス 99"/>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1" name="直線コネクタ 100"/>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24510" cy="249555"/>
    <xdr:sp macro="" textlink="">
      <xdr:nvSpPr>
        <xdr:cNvPr id="102" name="テキスト ボックス 101"/>
        <xdr:cNvSpPr txBox="1"/>
      </xdr:nvSpPr>
      <xdr:spPr>
        <a:xfrm>
          <a:off x="214630" y="965327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4" name="テキスト ボックス 103"/>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5" name="直線コネクタ 104"/>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2570"/>
    <xdr:sp macro="" textlink="">
      <xdr:nvSpPr>
        <xdr:cNvPr id="106" name="テキスト ボックス 105"/>
        <xdr:cNvSpPr txBox="1"/>
      </xdr:nvSpPr>
      <xdr:spPr>
        <a:xfrm>
          <a:off x="166370" y="8919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7" name="直線コネクタ 106"/>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2570"/>
    <xdr:sp macro="" textlink="">
      <xdr:nvSpPr>
        <xdr:cNvPr id="108" name="テキスト ボックス 107"/>
        <xdr:cNvSpPr txBox="1"/>
      </xdr:nvSpPr>
      <xdr:spPr>
        <a:xfrm>
          <a:off x="166370"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9" name="直線コネクタ 108"/>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2570"/>
    <xdr:sp macro="" textlink="">
      <xdr:nvSpPr>
        <xdr:cNvPr id="110" name="テキスト ボックス 109"/>
        <xdr:cNvSpPr txBox="1"/>
      </xdr:nvSpPr>
      <xdr:spPr>
        <a:xfrm>
          <a:off x="166370"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2570"/>
    <xdr:sp macro="" textlink="">
      <xdr:nvSpPr>
        <xdr:cNvPr id="112" name="テキスト ボックス 111"/>
        <xdr:cNvSpPr txBox="1"/>
      </xdr:nvSpPr>
      <xdr:spPr>
        <a:xfrm>
          <a:off x="16637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3"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26035</xdr:rowOff>
    </xdr:from>
    <xdr:to>
      <xdr:col>24</xdr:col>
      <xdr:colOff>62865</xdr:colOff>
      <xdr:row>59</xdr:row>
      <xdr:rowOff>37465</xdr:rowOff>
    </xdr:to>
    <xdr:cxnSp macro="">
      <xdr:nvCxnSpPr>
        <xdr:cNvPr id="114" name="直線コネクタ 113"/>
        <xdr:cNvCxnSpPr/>
      </xdr:nvCxnSpPr>
      <xdr:spPr>
        <a:xfrm flipV="1">
          <a:off x="4252595" y="8782685"/>
          <a:ext cx="1270" cy="1002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40640</xdr:rowOff>
    </xdr:from>
    <xdr:ext cx="534670" cy="249555"/>
    <xdr:sp macro="" textlink="">
      <xdr:nvSpPr>
        <xdr:cNvPr id="115" name="総務費最小値テキスト"/>
        <xdr:cNvSpPr txBox="1"/>
      </xdr:nvSpPr>
      <xdr:spPr>
        <a:xfrm>
          <a:off x="4305300" y="97878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37465</xdr:rowOff>
    </xdr:from>
    <xdr:to>
      <xdr:col>24</xdr:col>
      <xdr:colOff>152400</xdr:colOff>
      <xdr:row>59</xdr:row>
      <xdr:rowOff>37465</xdr:rowOff>
    </xdr:to>
    <xdr:cxnSp macro="">
      <xdr:nvCxnSpPr>
        <xdr:cNvPr id="116" name="直線コネクタ 115"/>
        <xdr:cNvCxnSpPr/>
      </xdr:nvCxnSpPr>
      <xdr:spPr>
        <a:xfrm>
          <a:off x="4181475" y="9784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139065</xdr:rowOff>
    </xdr:from>
    <xdr:ext cx="598805" cy="249555"/>
    <xdr:sp macro="" textlink="">
      <xdr:nvSpPr>
        <xdr:cNvPr id="117" name="総務費最大値テキスト"/>
        <xdr:cNvSpPr txBox="1"/>
      </xdr:nvSpPr>
      <xdr:spPr>
        <a:xfrm>
          <a:off x="4305300" y="85655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dr:col>23</xdr:col>
      <xdr:colOff>165100</xdr:colOff>
      <xdr:row>53</xdr:row>
      <xdr:rowOff>26035</xdr:rowOff>
    </xdr:from>
    <xdr:to>
      <xdr:col>24</xdr:col>
      <xdr:colOff>152400</xdr:colOff>
      <xdr:row>53</xdr:row>
      <xdr:rowOff>26035</xdr:rowOff>
    </xdr:to>
    <xdr:cxnSp macro="">
      <xdr:nvCxnSpPr>
        <xdr:cNvPr id="118" name="直線コネクタ 117"/>
        <xdr:cNvCxnSpPr/>
      </xdr:nvCxnSpPr>
      <xdr:spPr>
        <a:xfrm>
          <a:off x="4181475" y="8782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55</xdr:row>
      <xdr:rowOff>140335</xdr:rowOff>
    </xdr:from>
    <xdr:to>
      <xdr:col>24</xdr:col>
      <xdr:colOff>63500</xdr:colOff>
      <xdr:row>56</xdr:row>
      <xdr:rowOff>156210</xdr:rowOff>
    </xdr:to>
    <xdr:cxnSp macro="">
      <xdr:nvCxnSpPr>
        <xdr:cNvPr id="119" name="直線コネクタ 118"/>
        <xdr:cNvCxnSpPr/>
      </xdr:nvCxnSpPr>
      <xdr:spPr>
        <a:xfrm flipV="1">
          <a:off x="3492500" y="9227185"/>
          <a:ext cx="762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59690</xdr:rowOff>
    </xdr:from>
    <xdr:ext cx="598805" cy="242570"/>
    <xdr:sp macro="" textlink="">
      <xdr:nvSpPr>
        <xdr:cNvPr id="120" name="総務費平均値テキスト"/>
        <xdr:cNvSpPr txBox="1"/>
      </xdr:nvSpPr>
      <xdr:spPr>
        <a:xfrm>
          <a:off x="4305300" y="9311640"/>
          <a:ext cx="59880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12700</xdr:rowOff>
    </xdr:to>
    <xdr:sp macro="" textlink="">
      <xdr:nvSpPr>
        <xdr:cNvPr id="121" name="フローチャート: 判断 120"/>
        <xdr:cNvSpPr/>
      </xdr:nvSpPr>
      <xdr:spPr>
        <a:xfrm>
          <a:off x="4203700" y="933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174625</xdr:colOff>
      <xdr:row>57</xdr:row>
      <xdr:rowOff>43815</xdr:rowOff>
    </xdr:to>
    <xdr:cxnSp macro="">
      <xdr:nvCxnSpPr>
        <xdr:cNvPr id="122" name="直線コネクタ 121"/>
        <xdr:cNvCxnSpPr/>
      </xdr:nvCxnSpPr>
      <xdr:spPr>
        <a:xfrm flipV="1">
          <a:off x="2670175" y="9408160"/>
          <a:ext cx="8223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138430</xdr:rowOff>
    </xdr:to>
    <xdr:sp macro="" textlink="">
      <xdr:nvSpPr>
        <xdr:cNvPr id="123" name="フローチャート: 判断 122"/>
        <xdr:cNvSpPr/>
      </xdr:nvSpPr>
      <xdr:spPr>
        <a:xfrm>
          <a:off x="3444875" y="9292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154940</xdr:rowOff>
    </xdr:from>
    <xdr:ext cx="598805" cy="242570"/>
    <xdr:sp macro="" textlink="">
      <xdr:nvSpPr>
        <xdr:cNvPr id="124" name="テキスト ボックス 123"/>
        <xdr:cNvSpPr txBox="1"/>
      </xdr:nvSpPr>
      <xdr:spPr>
        <a:xfrm>
          <a:off x="3211830" y="907669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26035</xdr:rowOff>
    </xdr:from>
    <xdr:to>
      <xdr:col>15</xdr:col>
      <xdr:colOff>50800</xdr:colOff>
      <xdr:row>57</xdr:row>
      <xdr:rowOff>43815</xdr:rowOff>
    </xdr:to>
    <xdr:cxnSp macro="">
      <xdr:nvCxnSpPr>
        <xdr:cNvPr id="125" name="直線コネクタ 124"/>
        <xdr:cNvCxnSpPr/>
      </xdr:nvCxnSpPr>
      <xdr:spPr>
        <a:xfrm>
          <a:off x="1860550" y="8452485"/>
          <a:ext cx="809625" cy="1008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17145</xdr:rowOff>
    </xdr:from>
    <xdr:to>
      <xdr:col>15</xdr:col>
      <xdr:colOff>101600</xdr:colOff>
      <xdr:row>56</xdr:row>
      <xdr:rowOff>114935</xdr:rowOff>
    </xdr:to>
    <xdr:sp macro="" textlink="">
      <xdr:nvSpPr>
        <xdr:cNvPr id="126" name="フローチャート: 判断 125"/>
        <xdr:cNvSpPr/>
      </xdr:nvSpPr>
      <xdr:spPr>
        <a:xfrm>
          <a:off x="2619375" y="9269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130810</xdr:rowOff>
    </xdr:from>
    <xdr:ext cx="598805" cy="249555"/>
    <xdr:sp macro="" textlink="">
      <xdr:nvSpPr>
        <xdr:cNvPr id="127" name="テキスト ボックス 126"/>
        <xdr:cNvSpPr txBox="1"/>
      </xdr:nvSpPr>
      <xdr:spPr>
        <a:xfrm>
          <a:off x="2402205" y="9052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51</xdr:row>
      <xdr:rowOff>26035</xdr:rowOff>
    </xdr:from>
    <xdr:to>
      <xdr:col>10</xdr:col>
      <xdr:colOff>114300</xdr:colOff>
      <xdr:row>56</xdr:row>
      <xdr:rowOff>146685</xdr:rowOff>
    </xdr:to>
    <xdr:cxnSp macro="">
      <xdr:nvCxnSpPr>
        <xdr:cNvPr id="128" name="直線コネクタ 127"/>
        <xdr:cNvCxnSpPr/>
      </xdr:nvCxnSpPr>
      <xdr:spPr>
        <a:xfrm flipV="1">
          <a:off x="1047750" y="8452485"/>
          <a:ext cx="812800" cy="946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83185</xdr:rowOff>
    </xdr:from>
    <xdr:to>
      <xdr:col>10</xdr:col>
      <xdr:colOff>165100</xdr:colOff>
      <xdr:row>53</xdr:row>
      <xdr:rowOff>15875</xdr:rowOff>
    </xdr:to>
    <xdr:sp macro="" textlink="">
      <xdr:nvSpPr>
        <xdr:cNvPr id="129" name="フローチャート: 判断 128"/>
        <xdr:cNvSpPr/>
      </xdr:nvSpPr>
      <xdr:spPr>
        <a:xfrm>
          <a:off x="1809750" y="867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6985</xdr:rowOff>
    </xdr:from>
    <xdr:ext cx="598805" cy="249555"/>
    <xdr:sp macro="" textlink="">
      <xdr:nvSpPr>
        <xdr:cNvPr id="130" name="テキスト ボックス 129"/>
        <xdr:cNvSpPr txBox="1"/>
      </xdr:nvSpPr>
      <xdr:spPr>
        <a:xfrm>
          <a:off x="1576705" y="87636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17780</xdr:rowOff>
    </xdr:from>
    <xdr:to>
      <xdr:col>6</xdr:col>
      <xdr:colOff>38100</xdr:colOff>
      <xdr:row>57</xdr:row>
      <xdr:rowOff>116205</xdr:rowOff>
    </xdr:to>
    <xdr:sp macro="" textlink="">
      <xdr:nvSpPr>
        <xdr:cNvPr id="131" name="フローチャート: 判断 130"/>
        <xdr:cNvSpPr/>
      </xdr:nvSpPr>
      <xdr:spPr>
        <a:xfrm>
          <a:off x="1000125" y="94348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106680</xdr:rowOff>
    </xdr:from>
    <xdr:ext cx="527685" cy="249555"/>
    <xdr:sp macro="" textlink="">
      <xdr:nvSpPr>
        <xdr:cNvPr id="132" name="テキスト ボックス 131"/>
        <xdr:cNvSpPr txBox="1"/>
      </xdr:nvSpPr>
      <xdr:spPr>
        <a:xfrm>
          <a:off x="799465" y="95237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92075</xdr:rowOff>
    </xdr:from>
    <xdr:to>
      <xdr:col>24</xdr:col>
      <xdr:colOff>114300</xdr:colOff>
      <xdr:row>56</xdr:row>
      <xdr:rowOff>24765</xdr:rowOff>
    </xdr:to>
    <xdr:sp macro="" textlink="">
      <xdr:nvSpPr>
        <xdr:cNvPr id="138" name="楕円 137"/>
        <xdr:cNvSpPr/>
      </xdr:nvSpPr>
      <xdr:spPr>
        <a:xfrm>
          <a:off x="4203700" y="917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113665</xdr:rowOff>
    </xdr:from>
    <xdr:ext cx="598805" cy="249555"/>
    <xdr:sp macro="" textlink="">
      <xdr:nvSpPr>
        <xdr:cNvPr id="139" name="総務費該当値テキスト"/>
        <xdr:cNvSpPr txBox="1"/>
      </xdr:nvSpPr>
      <xdr:spPr>
        <a:xfrm>
          <a:off x="4305300" y="90354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106680</xdr:rowOff>
    </xdr:from>
    <xdr:to>
      <xdr:col>20</xdr:col>
      <xdr:colOff>38100</xdr:colOff>
      <xdr:row>57</xdr:row>
      <xdr:rowOff>39370</xdr:rowOff>
    </xdr:to>
    <xdr:sp macro="" textlink="">
      <xdr:nvSpPr>
        <xdr:cNvPr id="140" name="楕円 139"/>
        <xdr:cNvSpPr/>
      </xdr:nvSpPr>
      <xdr:spPr>
        <a:xfrm>
          <a:off x="3444875" y="9358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31115</xdr:rowOff>
    </xdr:from>
    <xdr:ext cx="598805" cy="242570"/>
    <xdr:sp macro="" textlink="">
      <xdr:nvSpPr>
        <xdr:cNvPr id="141" name="テキスト ボックス 140"/>
        <xdr:cNvSpPr txBox="1"/>
      </xdr:nvSpPr>
      <xdr:spPr>
        <a:xfrm>
          <a:off x="3211830" y="944816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160020</xdr:rowOff>
    </xdr:from>
    <xdr:to>
      <xdr:col>15</xdr:col>
      <xdr:colOff>101600</xdr:colOff>
      <xdr:row>57</xdr:row>
      <xdr:rowOff>93345</xdr:rowOff>
    </xdr:to>
    <xdr:sp macro="" textlink="">
      <xdr:nvSpPr>
        <xdr:cNvPr id="142" name="楕円 141"/>
        <xdr:cNvSpPr/>
      </xdr:nvSpPr>
      <xdr:spPr>
        <a:xfrm>
          <a:off x="2619375" y="9411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84455</xdr:rowOff>
    </xdr:from>
    <xdr:ext cx="527685" cy="242570"/>
    <xdr:sp macro="" textlink="">
      <xdr:nvSpPr>
        <xdr:cNvPr id="143" name="テキスト ボックス 142"/>
        <xdr:cNvSpPr txBox="1"/>
      </xdr:nvSpPr>
      <xdr:spPr>
        <a:xfrm>
          <a:off x="2434590" y="950150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141605</xdr:rowOff>
    </xdr:from>
    <xdr:to>
      <xdr:col>10</xdr:col>
      <xdr:colOff>165100</xdr:colOff>
      <xdr:row>51</xdr:row>
      <xdr:rowOff>74295</xdr:rowOff>
    </xdr:to>
    <xdr:sp macro="" textlink="">
      <xdr:nvSpPr>
        <xdr:cNvPr id="144" name="楕円 143"/>
        <xdr:cNvSpPr/>
      </xdr:nvSpPr>
      <xdr:spPr>
        <a:xfrm>
          <a:off x="1809750" y="8402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90805</xdr:rowOff>
    </xdr:from>
    <xdr:ext cx="598805" cy="242570"/>
    <xdr:sp macro="" textlink="">
      <xdr:nvSpPr>
        <xdr:cNvPr id="145" name="テキスト ボックス 144"/>
        <xdr:cNvSpPr txBox="1"/>
      </xdr:nvSpPr>
      <xdr:spPr>
        <a:xfrm>
          <a:off x="1576705" y="818705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30480</xdr:rowOff>
    </xdr:to>
    <xdr:sp macro="" textlink="">
      <xdr:nvSpPr>
        <xdr:cNvPr id="146" name="楕円 145"/>
        <xdr:cNvSpPr/>
      </xdr:nvSpPr>
      <xdr:spPr>
        <a:xfrm>
          <a:off x="1000125" y="93497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46355</xdr:rowOff>
    </xdr:from>
    <xdr:ext cx="598805" cy="249555"/>
    <xdr:sp macro="" textlink="">
      <xdr:nvSpPr>
        <xdr:cNvPr id="147" name="テキスト ボックス 146"/>
        <xdr:cNvSpPr txBox="1"/>
      </xdr:nvSpPr>
      <xdr:spPr>
        <a:xfrm>
          <a:off x="767080" y="9133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6" name="テキスト ボックス 155"/>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4510" cy="249555"/>
    <xdr:sp macro="" textlink="">
      <xdr:nvSpPr>
        <xdr:cNvPr id="158" name="テキスト ボックス 157"/>
        <xdr:cNvSpPr txBox="1"/>
      </xdr:nvSpPr>
      <xdr:spPr>
        <a:xfrm>
          <a:off x="214630" y="13321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42545</xdr:rowOff>
    </xdr:from>
    <xdr:to>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71120</xdr:rowOff>
    </xdr:from>
    <xdr:ext cx="595630" cy="249555"/>
    <xdr:sp macro="" textlink="">
      <xdr:nvSpPr>
        <xdr:cNvPr id="160" name="テキスト ボックス 159"/>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34290</xdr:rowOff>
    </xdr:from>
    <xdr:ext cx="595630" cy="249555"/>
    <xdr:sp macro="" textlink="">
      <xdr:nvSpPr>
        <xdr:cNvPr id="162" name="テキスト ボックス 161"/>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162560</xdr:rowOff>
    </xdr:from>
    <xdr:ext cx="595630" cy="242570"/>
    <xdr:sp macro="" textlink="">
      <xdr:nvSpPr>
        <xdr:cNvPr id="164" name="テキスト ボックス 163"/>
        <xdr:cNvSpPr txBox="1"/>
      </xdr:nvSpPr>
      <xdr:spPr>
        <a:xfrm>
          <a:off x="166370" y="12221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126365</xdr:rowOff>
    </xdr:from>
    <xdr:ext cx="595630" cy="242570"/>
    <xdr:sp macro="" textlink="">
      <xdr:nvSpPr>
        <xdr:cNvPr id="166" name="テキスト ボックス 165"/>
        <xdr:cNvSpPr txBox="1"/>
      </xdr:nvSpPr>
      <xdr:spPr>
        <a:xfrm>
          <a:off x="166370" y="11854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89535</xdr:rowOff>
    </xdr:from>
    <xdr:ext cx="595630" cy="242570"/>
    <xdr:sp macro="" textlink="">
      <xdr:nvSpPr>
        <xdr:cNvPr id="168" name="テキスト ボックス 167"/>
        <xdr:cNvSpPr txBox="1"/>
      </xdr:nvSpPr>
      <xdr:spPr>
        <a:xfrm>
          <a:off x="166370" y="11487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2570"/>
    <xdr:sp macro="" textlink="">
      <xdr:nvSpPr>
        <xdr:cNvPr id="170" name="テキスト ボックス 169"/>
        <xdr:cNvSpPr txBox="1"/>
      </xdr:nvSpPr>
      <xdr:spPr>
        <a:xfrm>
          <a:off x="16637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1"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125730</xdr:rowOff>
    </xdr:from>
    <xdr:to>
      <xdr:col>24</xdr:col>
      <xdr:colOff>62865</xdr:colOff>
      <xdr:row>77</xdr:row>
      <xdr:rowOff>67310</xdr:rowOff>
    </xdr:to>
    <xdr:cxnSp macro="">
      <xdr:nvCxnSpPr>
        <xdr:cNvPr id="172" name="直線コネクタ 171"/>
        <xdr:cNvCxnSpPr/>
      </xdr:nvCxnSpPr>
      <xdr:spPr>
        <a:xfrm flipV="1">
          <a:off x="4252595" y="1152398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71120</xdr:rowOff>
    </xdr:from>
    <xdr:ext cx="598805" cy="249555"/>
    <xdr:sp macro="" textlink="">
      <xdr:nvSpPr>
        <xdr:cNvPr id="173" name="民生費最小値テキスト"/>
        <xdr:cNvSpPr txBox="1"/>
      </xdr:nvSpPr>
      <xdr:spPr>
        <a:xfrm>
          <a:off x="4305300" y="12790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67310</xdr:rowOff>
    </xdr:from>
    <xdr:to>
      <xdr:col>24</xdr:col>
      <xdr:colOff>152400</xdr:colOff>
      <xdr:row>77</xdr:row>
      <xdr:rowOff>67310</xdr:rowOff>
    </xdr:to>
    <xdr:cxnSp macro="">
      <xdr:nvCxnSpPr>
        <xdr:cNvPr id="174" name="直線コネクタ 173"/>
        <xdr:cNvCxnSpPr/>
      </xdr:nvCxnSpPr>
      <xdr:spPr>
        <a:xfrm>
          <a:off x="4181475" y="1278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73660</xdr:rowOff>
    </xdr:from>
    <xdr:ext cx="598805" cy="249555"/>
    <xdr:sp macro="" textlink="">
      <xdr:nvSpPr>
        <xdr:cNvPr id="175" name="民生費最大値テキスト"/>
        <xdr:cNvSpPr txBox="1"/>
      </xdr:nvSpPr>
      <xdr:spPr>
        <a:xfrm>
          <a:off x="4305300" y="113068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dr:col>23</xdr:col>
      <xdr:colOff>165100</xdr:colOff>
      <xdr:row>69</xdr:row>
      <xdr:rowOff>125730</xdr:rowOff>
    </xdr:from>
    <xdr:to>
      <xdr:col>24</xdr:col>
      <xdr:colOff>152400</xdr:colOff>
      <xdr:row>69</xdr:row>
      <xdr:rowOff>125730</xdr:rowOff>
    </xdr:to>
    <xdr:cxnSp macro="">
      <xdr:nvCxnSpPr>
        <xdr:cNvPr id="176" name="直線コネクタ 175"/>
        <xdr:cNvCxnSpPr/>
      </xdr:nvCxnSpPr>
      <xdr:spPr>
        <a:xfrm>
          <a:off x="4181475" y="11523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73</xdr:row>
      <xdr:rowOff>128905</xdr:rowOff>
    </xdr:from>
    <xdr:to>
      <xdr:col>24</xdr:col>
      <xdr:colOff>63500</xdr:colOff>
      <xdr:row>75</xdr:row>
      <xdr:rowOff>138430</xdr:rowOff>
    </xdr:to>
    <xdr:cxnSp macro="">
      <xdr:nvCxnSpPr>
        <xdr:cNvPr id="177" name="直線コネクタ 176"/>
        <xdr:cNvCxnSpPr/>
      </xdr:nvCxnSpPr>
      <xdr:spPr>
        <a:xfrm flipV="1">
          <a:off x="3492500" y="12187555"/>
          <a:ext cx="762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73025</xdr:rowOff>
    </xdr:from>
    <xdr:ext cx="598805" cy="249555"/>
    <xdr:sp macro="" textlink="">
      <xdr:nvSpPr>
        <xdr:cNvPr id="178" name="民生費平均値テキスト"/>
        <xdr:cNvSpPr txBox="1"/>
      </xdr:nvSpPr>
      <xdr:spPr>
        <a:xfrm>
          <a:off x="4305300" y="122967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93980</xdr:rowOff>
    </xdr:from>
    <xdr:to>
      <xdr:col>24</xdr:col>
      <xdr:colOff>114300</xdr:colOff>
      <xdr:row>75</xdr:row>
      <xdr:rowOff>27305</xdr:rowOff>
    </xdr:to>
    <xdr:sp macro="" textlink="">
      <xdr:nvSpPr>
        <xdr:cNvPr id="179" name="フローチャート: 判断 178"/>
        <xdr:cNvSpPr/>
      </xdr:nvSpPr>
      <xdr:spPr>
        <a:xfrm>
          <a:off x="4203700" y="12317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138430</xdr:rowOff>
    </xdr:from>
    <xdr:to>
      <xdr:col>19</xdr:col>
      <xdr:colOff>174625</xdr:colOff>
      <xdr:row>76</xdr:row>
      <xdr:rowOff>86360</xdr:rowOff>
    </xdr:to>
    <xdr:cxnSp macro="">
      <xdr:nvCxnSpPr>
        <xdr:cNvPr id="180" name="直線コネクタ 179"/>
        <xdr:cNvCxnSpPr/>
      </xdr:nvCxnSpPr>
      <xdr:spPr>
        <a:xfrm flipV="1">
          <a:off x="2670175" y="12527280"/>
          <a:ext cx="8223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45085</xdr:rowOff>
    </xdr:from>
    <xdr:to>
      <xdr:col>20</xdr:col>
      <xdr:colOff>38100</xdr:colOff>
      <xdr:row>75</xdr:row>
      <xdr:rowOff>142875</xdr:rowOff>
    </xdr:to>
    <xdr:sp macro="" textlink="">
      <xdr:nvSpPr>
        <xdr:cNvPr id="181" name="フローチャート: 判断 180"/>
        <xdr:cNvSpPr/>
      </xdr:nvSpPr>
      <xdr:spPr>
        <a:xfrm>
          <a:off x="3444875" y="124339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159385</xdr:rowOff>
    </xdr:from>
    <xdr:ext cx="598805" cy="242570"/>
    <xdr:sp macro="" textlink="">
      <xdr:nvSpPr>
        <xdr:cNvPr id="182" name="テキスト ボックス 181"/>
        <xdr:cNvSpPr txBox="1"/>
      </xdr:nvSpPr>
      <xdr:spPr>
        <a:xfrm>
          <a:off x="3211830" y="122180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86360</xdr:rowOff>
    </xdr:from>
    <xdr:to>
      <xdr:col>15</xdr:col>
      <xdr:colOff>50800</xdr:colOff>
      <xdr:row>77</xdr:row>
      <xdr:rowOff>635</xdr:rowOff>
    </xdr:to>
    <xdr:cxnSp macro="">
      <xdr:nvCxnSpPr>
        <xdr:cNvPr id="183" name="直線コネクタ 182"/>
        <xdr:cNvCxnSpPr/>
      </xdr:nvCxnSpPr>
      <xdr:spPr>
        <a:xfrm flipV="1">
          <a:off x="1860550" y="12640310"/>
          <a:ext cx="8096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114300</xdr:rowOff>
    </xdr:from>
    <xdr:to>
      <xdr:col>15</xdr:col>
      <xdr:colOff>101600</xdr:colOff>
      <xdr:row>75</xdr:row>
      <xdr:rowOff>46990</xdr:rowOff>
    </xdr:to>
    <xdr:sp macro="" textlink="">
      <xdr:nvSpPr>
        <xdr:cNvPr id="184" name="フローチャート: 判断 183"/>
        <xdr:cNvSpPr/>
      </xdr:nvSpPr>
      <xdr:spPr>
        <a:xfrm>
          <a:off x="2619375" y="1233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62865</xdr:rowOff>
    </xdr:from>
    <xdr:ext cx="598805" cy="242570"/>
    <xdr:sp macro="" textlink="">
      <xdr:nvSpPr>
        <xdr:cNvPr id="185" name="テキスト ボックス 184"/>
        <xdr:cNvSpPr txBox="1"/>
      </xdr:nvSpPr>
      <xdr:spPr>
        <a:xfrm>
          <a:off x="2402205" y="1212151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74</xdr:row>
      <xdr:rowOff>24130</xdr:rowOff>
    </xdr:from>
    <xdr:to>
      <xdr:col>10</xdr:col>
      <xdr:colOff>114300</xdr:colOff>
      <xdr:row>77</xdr:row>
      <xdr:rowOff>635</xdr:rowOff>
    </xdr:to>
    <xdr:cxnSp macro="">
      <xdr:nvCxnSpPr>
        <xdr:cNvPr id="186" name="直線コネクタ 185"/>
        <xdr:cNvCxnSpPr/>
      </xdr:nvCxnSpPr>
      <xdr:spPr>
        <a:xfrm>
          <a:off x="1047750" y="12247880"/>
          <a:ext cx="81280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158750</xdr:rowOff>
    </xdr:from>
    <xdr:to>
      <xdr:col>10</xdr:col>
      <xdr:colOff>165100</xdr:colOff>
      <xdr:row>77</xdr:row>
      <xdr:rowOff>91440</xdr:rowOff>
    </xdr:to>
    <xdr:sp macro="" textlink="">
      <xdr:nvSpPr>
        <xdr:cNvPr id="187" name="フローチャート: 判断 186"/>
        <xdr:cNvSpPr/>
      </xdr:nvSpPr>
      <xdr:spPr>
        <a:xfrm>
          <a:off x="1809750"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83185</xdr:rowOff>
    </xdr:from>
    <xdr:ext cx="598805" cy="242570"/>
    <xdr:sp macro="" textlink="">
      <xdr:nvSpPr>
        <xdr:cNvPr id="188" name="テキスト ボックス 187"/>
        <xdr:cNvSpPr txBox="1"/>
      </xdr:nvSpPr>
      <xdr:spPr>
        <a:xfrm>
          <a:off x="1576705" y="128022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53975</xdr:rowOff>
    </xdr:from>
    <xdr:to>
      <xdr:col>6</xdr:col>
      <xdr:colOff>38100</xdr:colOff>
      <xdr:row>77</xdr:row>
      <xdr:rowOff>151765</xdr:rowOff>
    </xdr:to>
    <xdr:sp macro="" textlink="">
      <xdr:nvSpPr>
        <xdr:cNvPr id="189" name="フローチャート: 判断 188"/>
        <xdr:cNvSpPr/>
      </xdr:nvSpPr>
      <xdr:spPr>
        <a:xfrm>
          <a:off x="1000125" y="12773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142875</xdr:rowOff>
    </xdr:from>
    <xdr:ext cx="598805" cy="249555"/>
    <xdr:sp macro="" textlink="">
      <xdr:nvSpPr>
        <xdr:cNvPr id="190" name="テキスト ボックス 189"/>
        <xdr:cNvSpPr txBox="1"/>
      </xdr:nvSpPr>
      <xdr:spPr>
        <a:xfrm>
          <a:off x="767080" y="12861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73</xdr:row>
      <xdr:rowOff>80010</xdr:rowOff>
    </xdr:from>
    <xdr:to>
      <xdr:col>24</xdr:col>
      <xdr:colOff>114300</xdr:colOff>
      <xdr:row>74</xdr:row>
      <xdr:rowOff>12700</xdr:rowOff>
    </xdr:to>
    <xdr:sp macro="" textlink="">
      <xdr:nvSpPr>
        <xdr:cNvPr id="196" name="楕円 195"/>
        <xdr:cNvSpPr/>
      </xdr:nvSpPr>
      <xdr:spPr>
        <a:xfrm>
          <a:off x="4203700" y="1213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102235</xdr:rowOff>
    </xdr:from>
    <xdr:ext cx="598805" cy="249555"/>
    <xdr:sp macro="" textlink="">
      <xdr:nvSpPr>
        <xdr:cNvPr id="197" name="民生費該当値テキスト"/>
        <xdr:cNvSpPr txBox="1"/>
      </xdr:nvSpPr>
      <xdr:spPr>
        <a:xfrm>
          <a:off x="4305300" y="119957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90170</xdr:rowOff>
    </xdr:from>
    <xdr:to>
      <xdr:col>20</xdr:col>
      <xdr:colOff>38100</xdr:colOff>
      <xdr:row>76</xdr:row>
      <xdr:rowOff>22860</xdr:rowOff>
    </xdr:to>
    <xdr:sp macro="" textlink="">
      <xdr:nvSpPr>
        <xdr:cNvPr id="198" name="楕円 197"/>
        <xdr:cNvSpPr/>
      </xdr:nvSpPr>
      <xdr:spPr>
        <a:xfrm>
          <a:off x="3444875" y="12479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13970</xdr:rowOff>
    </xdr:from>
    <xdr:ext cx="598805" cy="249555"/>
    <xdr:sp macro="" textlink="">
      <xdr:nvSpPr>
        <xdr:cNvPr id="199" name="テキスト ボックス 198"/>
        <xdr:cNvSpPr txBox="1"/>
      </xdr:nvSpPr>
      <xdr:spPr>
        <a:xfrm>
          <a:off x="3211830" y="12567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37465</xdr:rowOff>
    </xdr:from>
    <xdr:to>
      <xdr:col>15</xdr:col>
      <xdr:colOff>101600</xdr:colOff>
      <xdr:row>76</xdr:row>
      <xdr:rowOff>135255</xdr:rowOff>
    </xdr:to>
    <xdr:sp macro="" textlink="">
      <xdr:nvSpPr>
        <xdr:cNvPr id="200" name="楕円 199"/>
        <xdr:cNvSpPr/>
      </xdr:nvSpPr>
      <xdr:spPr>
        <a:xfrm>
          <a:off x="2619375" y="1259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127000</xdr:rowOff>
    </xdr:from>
    <xdr:ext cx="598805" cy="242570"/>
    <xdr:sp macro="" textlink="">
      <xdr:nvSpPr>
        <xdr:cNvPr id="201" name="テキスト ボックス 200"/>
        <xdr:cNvSpPr txBox="1"/>
      </xdr:nvSpPr>
      <xdr:spPr>
        <a:xfrm>
          <a:off x="2402205" y="1268095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116840</xdr:rowOff>
    </xdr:from>
    <xdr:to>
      <xdr:col>10</xdr:col>
      <xdr:colOff>165100</xdr:colOff>
      <xdr:row>77</xdr:row>
      <xdr:rowOff>50165</xdr:rowOff>
    </xdr:to>
    <xdr:sp macro="" textlink="">
      <xdr:nvSpPr>
        <xdr:cNvPr id="202" name="楕円 201"/>
        <xdr:cNvSpPr/>
      </xdr:nvSpPr>
      <xdr:spPr>
        <a:xfrm>
          <a:off x="1809750" y="126707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65405</xdr:rowOff>
    </xdr:from>
    <xdr:ext cx="598805" cy="248920"/>
    <xdr:sp macro="" textlink="">
      <xdr:nvSpPr>
        <xdr:cNvPr id="203" name="テキスト ボックス 202"/>
        <xdr:cNvSpPr txBox="1"/>
      </xdr:nvSpPr>
      <xdr:spPr>
        <a:xfrm>
          <a:off x="1576705" y="124542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139700</xdr:rowOff>
    </xdr:from>
    <xdr:to>
      <xdr:col>6</xdr:col>
      <xdr:colOff>38100</xdr:colOff>
      <xdr:row>74</xdr:row>
      <xdr:rowOff>72390</xdr:rowOff>
    </xdr:to>
    <xdr:sp macro="" textlink="">
      <xdr:nvSpPr>
        <xdr:cNvPr id="204" name="楕円 203"/>
        <xdr:cNvSpPr/>
      </xdr:nvSpPr>
      <xdr:spPr>
        <a:xfrm>
          <a:off x="1000125" y="12198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88900</xdr:rowOff>
    </xdr:from>
    <xdr:ext cx="598805" cy="242570"/>
    <xdr:sp macro="" textlink="">
      <xdr:nvSpPr>
        <xdr:cNvPr id="205" name="テキスト ボックス 204"/>
        <xdr:cNvSpPr txBox="1"/>
      </xdr:nvSpPr>
      <xdr:spPr>
        <a:xfrm>
          <a:off x="767080" y="1198245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095"/>
    <xdr:sp macro="" textlink="">
      <xdr:nvSpPr>
        <xdr:cNvPr id="216" name="テキスト ボックス 215"/>
        <xdr:cNvSpPr txBox="1"/>
      </xdr:nvSpPr>
      <xdr:spPr>
        <a:xfrm>
          <a:off x="481330" y="166852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4510" cy="259080"/>
    <xdr:sp macro="" textlink="">
      <xdr:nvSpPr>
        <xdr:cNvPr id="218" name="テキスト ボックス 217"/>
        <xdr:cNvSpPr txBox="1"/>
      </xdr:nvSpPr>
      <xdr:spPr>
        <a:xfrm>
          <a:off x="214630" y="1635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4510" cy="252095"/>
    <xdr:sp macro="" textlink="">
      <xdr:nvSpPr>
        <xdr:cNvPr id="220" name="テキスト ボックス 219"/>
        <xdr:cNvSpPr txBox="1"/>
      </xdr:nvSpPr>
      <xdr:spPr>
        <a:xfrm>
          <a:off x="214630" y="160318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4510" cy="259080"/>
    <xdr:sp macro="" textlink="">
      <xdr:nvSpPr>
        <xdr:cNvPr id="222" name="テキスト ボックス 221"/>
        <xdr:cNvSpPr txBox="1"/>
      </xdr:nvSpPr>
      <xdr:spPr>
        <a:xfrm>
          <a:off x="214630" y="15705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4510" cy="252095"/>
    <xdr:sp macro="" textlink="">
      <xdr:nvSpPr>
        <xdr:cNvPr id="224" name="テキスト ボックス 223"/>
        <xdr:cNvSpPr txBox="1"/>
      </xdr:nvSpPr>
      <xdr:spPr>
        <a:xfrm>
          <a:off x="214630" y="153797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6" name="テキスト ボックス 225"/>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7" name="直線コネクタ 226"/>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8" name="テキスト ボックス 227"/>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2570"/>
    <xdr:sp macro="" textlink="">
      <xdr:nvSpPr>
        <xdr:cNvPr id="230" name="テキスト ボックス 229"/>
        <xdr:cNvSpPr txBox="1"/>
      </xdr:nvSpPr>
      <xdr:spPr>
        <a:xfrm>
          <a:off x="16637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86995</xdr:rowOff>
    </xdr:from>
    <xdr:to>
      <xdr:col>24</xdr:col>
      <xdr:colOff>62865</xdr:colOff>
      <xdr:row>98</xdr:row>
      <xdr:rowOff>163830</xdr:rowOff>
    </xdr:to>
    <xdr:cxnSp macro="">
      <xdr:nvCxnSpPr>
        <xdr:cNvPr id="232" name="直線コネクタ 231"/>
        <xdr:cNvCxnSpPr/>
      </xdr:nvCxnSpPr>
      <xdr:spPr>
        <a:xfrm flipV="1">
          <a:off x="4252595" y="1478724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167640</xdr:rowOff>
    </xdr:from>
    <xdr:ext cx="534670" cy="252095"/>
    <xdr:sp macro="" textlink="">
      <xdr:nvSpPr>
        <xdr:cNvPr id="233" name="衛生費最小値テキスト"/>
        <xdr:cNvSpPr txBox="1"/>
      </xdr:nvSpPr>
      <xdr:spPr>
        <a:xfrm>
          <a:off x="4305300" y="163982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163830</xdr:rowOff>
    </xdr:from>
    <xdr:to>
      <xdr:col>24</xdr:col>
      <xdr:colOff>152400</xdr:colOff>
      <xdr:row>98</xdr:row>
      <xdr:rowOff>163830</xdr:rowOff>
    </xdr:to>
    <xdr:cxnSp macro="">
      <xdr:nvCxnSpPr>
        <xdr:cNvPr id="234" name="直線コネクタ 233"/>
        <xdr:cNvCxnSpPr/>
      </xdr:nvCxnSpPr>
      <xdr:spPr>
        <a:xfrm>
          <a:off x="4181475" y="16394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35560</xdr:rowOff>
    </xdr:from>
    <xdr:ext cx="598805" cy="249555"/>
    <xdr:sp macro="" textlink="">
      <xdr:nvSpPr>
        <xdr:cNvPr id="235" name="衛生費最大値テキスト"/>
        <xdr:cNvSpPr txBox="1"/>
      </xdr:nvSpPr>
      <xdr:spPr>
        <a:xfrm>
          <a:off x="4305300" y="145707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dr:col>23</xdr:col>
      <xdr:colOff>165100</xdr:colOff>
      <xdr:row>89</xdr:row>
      <xdr:rowOff>86995</xdr:rowOff>
    </xdr:from>
    <xdr:to>
      <xdr:col>24</xdr:col>
      <xdr:colOff>152400</xdr:colOff>
      <xdr:row>89</xdr:row>
      <xdr:rowOff>86995</xdr:rowOff>
    </xdr:to>
    <xdr:cxnSp macro="">
      <xdr:nvCxnSpPr>
        <xdr:cNvPr id="236" name="直線コネクタ 235"/>
        <xdr:cNvCxnSpPr/>
      </xdr:nvCxnSpPr>
      <xdr:spPr>
        <a:xfrm>
          <a:off x="4181475" y="14787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94</xdr:row>
      <xdr:rowOff>34290</xdr:rowOff>
    </xdr:from>
    <xdr:to>
      <xdr:col>24</xdr:col>
      <xdr:colOff>63500</xdr:colOff>
      <xdr:row>96</xdr:row>
      <xdr:rowOff>62230</xdr:rowOff>
    </xdr:to>
    <xdr:cxnSp macro="">
      <xdr:nvCxnSpPr>
        <xdr:cNvPr id="237" name="直線コネクタ 236"/>
        <xdr:cNvCxnSpPr/>
      </xdr:nvCxnSpPr>
      <xdr:spPr>
        <a:xfrm flipV="1">
          <a:off x="3492500" y="15579090"/>
          <a:ext cx="7620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162560</xdr:rowOff>
    </xdr:from>
    <xdr:ext cx="534670" cy="259080"/>
    <xdr:sp macro="" textlink="">
      <xdr:nvSpPr>
        <xdr:cNvPr id="238" name="衛生費平均値テキスト"/>
        <xdr:cNvSpPr txBox="1"/>
      </xdr:nvSpPr>
      <xdr:spPr>
        <a:xfrm>
          <a:off x="4305300" y="15878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12700</xdr:rowOff>
    </xdr:from>
    <xdr:to>
      <xdr:col>24</xdr:col>
      <xdr:colOff>114300</xdr:colOff>
      <xdr:row>96</xdr:row>
      <xdr:rowOff>114300</xdr:rowOff>
    </xdr:to>
    <xdr:sp macro="" textlink="">
      <xdr:nvSpPr>
        <xdr:cNvPr id="239" name="フローチャート: 判断 238"/>
        <xdr:cNvSpPr/>
      </xdr:nvSpPr>
      <xdr:spPr>
        <a:xfrm>
          <a:off x="4203700" y="159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120650</xdr:rowOff>
    </xdr:from>
    <xdr:to>
      <xdr:col>19</xdr:col>
      <xdr:colOff>174625</xdr:colOff>
      <xdr:row>96</xdr:row>
      <xdr:rowOff>62230</xdr:rowOff>
    </xdr:to>
    <xdr:cxnSp macro="">
      <xdr:nvCxnSpPr>
        <xdr:cNvPr id="240" name="直線コネクタ 239"/>
        <xdr:cNvCxnSpPr/>
      </xdr:nvCxnSpPr>
      <xdr:spPr>
        <a:xfrm>
          <a:off x="2670175" y="15836900"/>
          <a:ext cx="8223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45720</xdr:rowOff>
    </xdr:from>
    <xdr:to>
      <xdr:col>20</xdr:col>
      <xdr:colOff>38100</xdr:colOff>
      <xdr:row>96</xdr:row>
      <xdr:rowOff>147320</xdr:rowOff>
    </xdr:to>
    <xdr:sp macro="" textlink="">
      <xdr:nvSpPr>
        <xdr:cNvPr id="241" name="フローチャート: 判断 240"/>
        <xdr:cNvSpPr/>
      </xdr:nvSpPr>
      <xdr:spPr>
        <a:xfrm>
          <a:off x="3444875" y="15933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138430</xdr:rowOff>
    </xdr:from>
    <xdr:ext cx="527685" cy="259080"/>
    <xdr:sp macro="" textlink="">
      <xdr:nvSpPr>
        <xdr:cNvPr id="242" name="テキスト ボックス 241"/>
        <xdr:cNvSpPr txBox="1"/>
      </xdr:nvSpPr>
      <xdr:spPr>
        <a:xfrm>
          <a:off x="3244215" y="16026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120650</xdr:rowOff>
    </xdr:from>
    <xdr:to>
      <xdr:col>15</xdr:col>
      <xdr:colOff>50800</xdr:colOff>
      <xdr:row>96</xdr:row>
      <xdr:rowOff>120650</xdr:rowOff>
    </xdr:to>
    <xdr:cxnSp macro="">
      <xdr:nvCxnSpPr>
        <xdr:cNvPr id="243" name="直線コネクタ 242"/>
        <xdr:cNvCxnSpPr/>
      </xdr:nvCxnSpPr>
      <xdr:spPr>
        <a:xfrm flipV="1">
          <a:off x="1860550" y="15836900"/>
          <a:ext cx="80962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8890</xdr:rowOff>
    </xdr:from>
    <xdr:to>
      <xdr:col>15</xdr:col>
      <xdr:colOff>101600</xdr:colOff>
      <xdr:row>96</xdr:row>
      <xdr:rowOff>110490</xdr:rowOff>
    </xdr:to>
    <xdr:sp macro="" textlink="">
      <xdr:nvSpPr>
        <xdr:cNvPr id="244" name="フローチャート: 判断 243"/>
        <xdr:cNvSpPr/>
      </xdr:nvSpPr>
      <xdr:spPr>
        <a:xfrm>
          <a:off x="2619375" y="1589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101600</xdr:rowOff>
    </xdr:from>
    <xdr:ext cx="527685" cy="259080"/>
    <xdr:sp macro="" textlink="">
      <xdr:nvSpPr>
        <xdr:cNvPr id="245" name="テキスト ボックス 244"/>
        <xdr:cNvSpPr txBox="1"/>
      </xdr:nvSpPr>
      <xdr:spPr>
        <a:xfrm>
          <a:off x="2434590" y="15989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96</xdr:row>
      <xdr:rowOff>120650</xdr:rowOff>
    </xdr:from>
    <xdr:to>
      <xdr:col>10</xdr:col>
      <xdr:colOff>114300</xdr:colOff>
      <xdr:row>96</xdr:row>
      <xdr:rowOff>166370</xdr:rowOff>
    </xdr:to>
    <xdr:cxnSp macro="">
      <xdr:nvCxnSpPr>
        <xdr:cNvPr id="246" name="直線コネクタ 245"/>
        <xdr:cNvCxnSpPr/>
      </xdr:nvCxnSpPr>
      <xdr:spPr>
        <a:xfrm flipV="1">
          <a:off x="1047750" y="1600835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47" name="フローチャート: 判断 246"/>
        <xdr:cNvSpPr/>
      </xdr:nvSpPr>
      <xdr:spPr>
        <a:xfrm>
          <a:off x="180975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27685" cy="252095"/>
    <xdr:sp macro="" textlink="">
      <xdr:nvSpPr>
        <xdr:cNvPr id="248" name="テキスト ボックス 247"/>
        <xdr:cNvSpPr txBox="1"/>
      </xdr:nvSpPr>
      <xdr:spPr>
        <a:xfrm>
          <a:off x="1609090" y="157226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49" name="フローチャート: 判断 248"/>
        <xdr:cNvSpPr/>
      </xdr:nvSpPr>
      <xdr:spPr>
        <a:xfrm>
          <a:off x="1000125" y="16069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102870</xdr:rowOff>
    </xdr:from>
    <xdr:ext cx="527685" cy="259080"/>
    <xdr:sp macro="" textlink="">
      <xdr:nvSpPr>
        <xdr:cNvPr id="250" name="テキスト ボックス 249"/>
        <xdr:cNvSpPr txBox="1"/>
      </xdr:nvSpPr>
      <xdr:spPr>
        <a:xfrm>
          <a:off x="799465" y="16162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2" name="テキスト ボックス 251"/>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5" name="テキスト ボックス 254"/>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154940</xdr:rowOff>
    </xdr:from>
    <xdr:to>
      <xdr:col>24</xdr:col>
      <xdr:colOff>114300</xdr:colOff>
      <xdr:row>94</xdr:row>
      <xdr:rowOff>85090</xdr:rowOff>
    </xdr:to>
    <xdr:sp macro="" textlink="">
      <xdr:nvSpPr>
        <xdr:cNvPr id="256" name="楕円 255"/>
        <xdr:cNvSpPr/>
      </xdr:nvSpPr>
      <xdr:spPr>
        <a:xfrm>
          <a:off x="4203700" y="155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6350</xdr:rowOff>
    </xdr:from>
    <xdr:ext cx="534670" cy="252095"/>
    <xdr:sp macro="" textlink="">
      <xdr:nvSpPr>
        <xdr:cNvPr id="257" name="衛生費該当値テキスト"/>
        <xdr:cNvSpPr txBox="1"/>
      </xdr:nvSpPr>
      <xdr:spPr>
        <a:xfrm>
          <a:off x="4305300" y="153797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11430</xdr:rowOff>
    </xdr:from>
    <xdr:to>
      <xdr:col>20</xdr:col>
      <xdr:colOff>38100</xdr:colOff>
      <xdr:row>96</xdr:row>
      <xdr:rowOff>113030</xdr:rowOff>
    </xdr:to>
    <xdr:sp macro="" textlink="">
      <xdr:nvSpPr>
        <xdr:cNvPr id="258" name="楕円 257"/>
        <xdr:cNvSpPr/>
      </xdr:nvSpPr>
      <xdr:spPr>
        <a:xfrm>
          <a:off x="3444875" y="15899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129540</xdr:rowOff>
    </xdr:from>
    <xdr:ext cx="527685" cy="259080"/>
    <xdr:sp macro="" textlink="">
      <xdr:nvSpPr>
        <xdr:cNvPr id="259" name="テキスト ボックス 258"/>
        <xdr:cNvSpPr txBox="1"/>
      </xdr:nvSpPr>
      <xdr:spPr>
        <a:xfrm>
          <a:off x="3244215" y="15674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69850</xdr:rowOff>
    </xdr:from>
    <xdr:to>
      <xdr:col>15</xdr:col>
      <xdr:colOff>101600</xdr:colOff>
      <xdr:row>96</xdr:row>
      <xdr:rowOff>0</xdr:rowOff>
    </xdr:to>
    <xdr:sp macro="" textlink="">
      <xdr:nvSpPr>
        <xdr:cNvPr id="260" name="楕円 259"/>
        <xdr:cNvSpPr/>
      </xdr:nvSpPr>
      <xdr:spPr>
        <a:xfrm>
          <a:off x="2619375" y="157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17780</xdr:rowOff>
    </xdr:from>
    <xdr:ext cx="527685" cy="252095"/>
    <xdr:sp macro="" textlink="">
      <xdr:nvSpPr>
        <xdr:cNvPr id="261" name="テキスト ボックス 260"/>
        <xdr:cNvSpPr txBox="1"/>
      </xdr:nvSpPr>
      <xdr:spPr>
        <a:xfrm>
          <a:off x="2434590" y="15562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69215</xdr:rowOff>
    </xdr:from>
    <xdr:to>
      <xdr:col>10</xdr:col>
      <xdr:colOff>165100</xdr:colOff>
      <xdr:row>96</xdr:row>
      <xdr:rowOff>170815</xdr:rowOff>
    </xdr:to>
    <xdr:sp macro="" textlink="">
      <xdr:nvSpPr>
        <xdr:cNvPr id="262" name="楕円 261"/>
        <xdr:cNvSpPr/>
      </xdr:nvSpPr>
      <xdr:spPr>
        <a:xfrm>
          <a:off x="1809750" y="159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161925</xdr:rowOff>
    </xdr:from>
    <xdr:ext cx="527685" cy="259080"/>
    <xdr:sp macro="" textlink="">
      <xdr:nvSpPr>
        <xdr:cNvPr id="263" name="テキスト ボックス 262"/>
        <xdr:cNvSpPr txBox="1"/>
      </xdr:nvSpPr>
      <xdr:spPr>
        <a:xfrm>
          <a:off x="1609090" y="16049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115570</xdr:rowOff>
    </xdr:from>
    <xdr:to>
      <xdr:col>6</xdr:col>
      <xdr:colOff>38100</xdr:colOff>
      <xdr:row>97</xdr:row>
      <xdr:rowOff>45720</xdr:rowOff>
    </xdr:to>
    <xdr:sp macro="" textlink="">
      <xdr:nvSpPr>
        <xdr:cNvPr id="264" name="楕円 263"/>
        <xdr:cNvSpPr/>
      </xdr:nvSpPr>
      <xdr:spPr>
        <a:xfrm>
          <a:off x="1000125" y="16003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62230</xdr:rowOff>
    </xdr:from>
    <xdr:ext cx="527685" cy="259080"/>
    <xdr:sp macro="" textlink="">
      <xdr:nvSpPr>
        <xdr:cNvPr id="265" name="テキスト ボックス 264"/>
        <xdr:cNvSpPr txBox="1"/>
      </xdr:nvSpPr>
      <xdr:spPr>
        <a:xfrm>
          <a:off x="799465" y="15778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6" name="正方形/長方形 265"/>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7" name="正方形/長方形 266"/>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8" name="正方形/長方形 267"/>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9" name="正方形/長方形 268"/>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0" name="正方形/長方形 269"/>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1" name="正方形/長方形 270"/>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2" name="正方形/長方形 271"/>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3" name="正方形/長方形 272"/>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4" name="テキスト ボックス 273"/>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5" name="直線コネクタ 274"/>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134620</xdr:rowOff>
    </xdr:from>
    <xdr:to>
      <xdr:col>59</xdr:col>
      <xdr:colOff>50800</xdr:colOff>
      <xdr:row>38</xdr:row>
      <xdr:rowOff>134620</xdr:rowOff>
    </xdr:to>
    <xdr:cxnSp macro="">
      <xdr:nvCxnSpPr>
        <xdr:cNvPr id="276" name="直線コネクタ 275"/>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162560</xdr:rowOff>
    </xdr:from>
    <xdr:ext cx="248920" cy="242570"/>
    <xdr:sp macro="" textlink="">
      <xdr:nvSpPr>
        <xdr:cNvPr id="277" name="テキスト ボックス 276"/>
        <xdr:cNvSpPr txBox="1"/>
      </xdr:nvSpPr>
      <xdr:spPr>
        <a:xfrm>
          <a:off x="5831205"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8" name="直線コネクタ 277"/>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52705</xdr:rowOff>
    </xdr:from>
    <xdr:ext cx="460375" cy="242570"/>
    <xdr:sp macro="" textlink="">
      <xdr:nvSpPr>
        <xdr:cNvPr id="279" name="テキスト ボックス 278"/>
        <xdr:cNvSpPr txBox="1"/>
      </xdr:nvSpPr>
      <xdr:spPr>
        <a:xfrm>
          <a:off x="5628640" y="58375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0" name="直線コネクタ 279"/>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107315</xdr:rowOff>
    </xdr:from>
    <xdr:ext cx="460375" cy="249555"/>
    <xdr:sp macro="" textlink="">
      <xdr:nvSpPr>
        <xdr:cNvPr id="281" name="テキスト ボックス 280"/>
        <xdr:cNvSpPr txBox="1"/>
      </xdr:nvSpPr>
      <xdr:spPr>
        <a:xfrm>
          <a:off x="5628640" y="53968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2" name="直線コネクタ 281"/>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162560</xdr:rowOff>
    </xdr:from>
    <xdr:ext cx="460375" cy="242570"/>
    <xdr:sp macro="" textlink="">
      <xdr:nvSpPr>
        <xdr:cNvPr id="283" name="テキスト ボックス 282"/>
        <xdr:cNvSpPr txBox="1"/>
      </xdr:nvSpPr>
      <xdr:spPr>
        <a:xfrm>
          <a:off x="5628640" y="495681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0375" cy="242570"/>
    <xdr:sp macro="" textlink="">
      <xdr:nvSpPr>
        <xdr:cNvPr id="285" name="テキスト ボックス 284"/>
        <xdr:cNvSpPr txBox="1"/>
      </xdr:nvSpPr>
      <xdr:spPr>
        <a:xfrm>
          <a:off x="5628640" y="45167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6"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55880</xdr:rowOff>
    </xdr:from>
    <xdr:to>
      <xdr:col>54</xdr:col>
      <xdr:colOff>174625</xdr:colOff>
      <xdr:row>38</xdr:row>
      <xdr:rowOff>134620</xdr:rowOff>
    </xdr:to>
    <xdr:cxnSp macro="">
      <xdr:nvCxnSpPr>
        <xdr:cNvPr id="287" name="直線コネクタ 286"/>
        <xdr:cNvCxnSpPr/>
      </xdr:nvCxnSpPr>
      <xdr:spPr>
        <a:xfrm flipV="1">
          <a:off x="9604375" y="51803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137795</xdr:rowOff>
    </xdr:from>
    <xdr:ext cx="249555" cy="249555"/>
    <xdr:sp macro="" textlink="">
      <xdr:nvSpPr>
        <xdr:cNvPr id="288" name="労働費最小値テキスト"/>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134620</xdr:rowOff>
    </xdr:from>
    <xdr:to>
      <xdr:col>55</xdr:col>
      <xdr:colOff>88900</xdr:colOff>
      <xdr:row>38</xdr:row>
      <xdr:rowOff>134620</xdr:rowOff>
    </xdr:to>
    <xdr:cxnSp macro="">
      <xdr:nvCxnSpPr>
        <xdr:cNvPr id="289" name="直線コネクタ 288"/>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4445</xdr:rowOff>
    </xdr:from>
    <xdr:ext cx="469900" cy="249555"/>
    <xdr:sp macro="" textlink="">
      <xdr:nvSpPr>
        <xdr:cNvPr id="290" name="労働費最大値テキスト"/>
        <xdr:cNvSpPr txBox="1"/>
      </xdr:nvSpPr>
      <xdr:spPr>
        <a:xfrm>
          <a:off x="9655175" y="49637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54</xdr:col>
      <xdr:colOff>101600</xdr:colOff>
      <xdr:row>31</xdr:row>
      <xdr:rowOff>55880</xdr:rowOff>
    </xdr:from>
    <xdr:to>
      <xdr:col>55</xdr:col>
      <xdr:colOff>88900</xdr:colOff>
      <xdr:row>31</xdr:row>
      <xdr:rowOff>55880</xdr:rowOff>
    </xdr:to>
    <xdr:cxnSp macro="">
      <xdr:nvCxnSpPr>
        <xdr:cNvPr id="291" name="直線コネクタ 290"/>
        <xdr:cNvCxnSpPr/>
      </xdr:nvCxnSpPr>
      <xdr:spPr>
        <a:xfrm>
          <a:off x="9531350" y="518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126365</xdr:rowOff>
    </xdr:from>
    <xdr:to>
      <xdr:col>55</xdr:col>
      <xdr:colOff>0</xdr:colOff>
      <xdr:row>38</xdr:row>
      <xdr:rowOff>127000</xdr:rowOff>
    </xdr:to>
    <xdr:cxnSp macro="">
      <xdr:nvCxnSpPr>
        <xdr:cNvPr id="292" name="直線コネクタ 291"/>
        <xdr:cNvCxnSpPr/>
      </xdr:nvCxnSpPr>
      <xdr:spPr>
        <a:xfrm flipV="1">
          <a:off x="8845550" y="640651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41910</xdr:rowOff>
    </xdr:from>
    <xdr:ext cx="378460" cy="249555"/>
    <xdr:sp macro="" textlink="">
      <xdr:nvSpPr>
        <xdr:cNvPr id="293" name="労働費平均値テキスト"/>
        <xdr:cNvSpPr txBox="1"/>
      </xdr:nvSpPr>
      <xdr:spPr>
        <a:xfrm>
          <a:off x="9655175" y="599186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20320</xdr:rowOff>
    </xdr:from>
    <xdr:to>
      <xdr:col>55</xdr:col>
      <xdr:colOff>50800</xdr:colOff>
      <xdr:row>37</xdr:row>
      <xdr:rowOff>118110</xdr:rowOff>
    </xdr:to>
    <xdr:sp macro="" textlink="">
      <xdr:nvSpPr>
        <xdr:cNvPr id="294" name="フローチャート: 判断 293"/>
        <xdr:cNvSpPr/>
      </xdr:nvSpPr>
      <xdr:spPr>
        <a:xfrm>
          <a:off x="9569450" y="6135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127000</xdr:rowOff>
    </xdr:from>
    <xdr:to>
      <xdr:col>50</xdr:col>
      <xdr:colOff>114300</xdr:colOff>
      <xdr:row>38</xdr:row>
      <xdr:rowOff>127000</xdr:rowOff>
    </xdr:to>
    <xdr:cxnSp macro="">
      <xdr:nvCxnSpPr>
        <xdr:cNvPr id="295" name="直線コネクタ 294"/>
        <xdr:cNvCxnSpPr/>
      </xdr:nvCxnSpPr>
      <xdr:spPr>
        <a:xfrm flipV="1">
          <a:off x="8032750" y="6407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1905</xdr:rowOff>
    </xdr:from>
    <xdr:to>
      <xdr:col>50</xdr:col>
      <xdr:colOff>165100</xdr:colOff>
      <xdr:row>37</xdr:row>
      <xdr:rowOff>99695</xdr:rowOff>
    </xdr:to>
    <xdr:sp macro="" textlink="">
      <xdr:nvSpPr>
        <xdr:cNvPr id="296" name="フローチャート: 判断 295"/>
        <xdr:cNvSpPr/>
      </xdr:nvSpPr>
      <xdr:spPr>
        <a:xfrm>
          <a:off x="8794750" y="611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116205</xdr:rowOff>
    </xdr:from>
    <xdr:ext cx="371475" cy="242570"/>
    <xdr:sp macro="" textlink="">
      <xdr:nvSpPr>
        <xdr:cNvPr id="297" name="テキスト ボックス 296"/>
        <xdr:cNvSpPr txBox="1"/>
      </xdr:nvSpPr>
      <xdr:spPr>
        <a:xfrm>
          <a:off x="8672195" y="5901055"/>
          <a:ext cx="3714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127000</xdr:rowOff>
    </xdr:from>
    <xdr:to>
      <xdr:col>45</xdr:col>
      <xdr:colOff>174625</xdr:colOff>
      <xdr:row>38</xdr:row>
      <xdr:rowOff>129540</xdr:rowOff>
    </xdr:to>
    <xdr:cxnSp macro="">
      <xdr:nvCxnSpPr>
        <xdr:cNvPr id="298" name="直線コネクタ 297"/>
        <xdr:cNvCxnSpPr/>
      </xdr:nvCxnSpPr>
      <xdr:spPr>
        <a:xfrm flipV="1">
          <a:off x="7210425" y="640715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73660</xdr:rowOff>
    </xdr:from>
    <xdr:to>
      <xdr:col>46</xdr:col>
      <xdr:colOff>38100</xdr:colOff>
      <xdr:row>37</xdr:row>
      <xdr:rowOff>6350</xdr:rowOff>
    </xdr:to>
    <xdr:sp macro="" textlink="">
      <xdr:nvSpPr>
        <xdr:cNvPr id="299" name="フローチャート: 判断 298"/>
        <xdr:cNvSpPr/>
      </xdr:nvSpPr>
      <xdr:spPr>
        <a:xfrm>
          <a:off x="7985125" y="60236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35</xdr:row>
      <xdr:rowOff>22860</xdr:rowOff>
    </xdr:from>
    <xdr:ext cx="378460" cy="242570"/>
    <xdr:sp macro="" textlink="">
      <xdr:nvSpPr>
        <xdr:cNvPr id="300" name="テキスト ボックス 299"/>
        <xdr:cNvSpPr txBox="1"/>
      </xdr:nvSpPr>
      <xdr:spPr>
        <a:xfrm>
          <a:off x="7858125" y="580771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125730</xdr:rowOff>
    </xdr:from>
    <xdr:to>
      <xdr:col>41</xdr:col>
      <xdr:colOff>50800</xdr:colOff>
      <xdr:row>38</xdr:row>
      <xdr:rowOff>129540</xdr:rowOff>
    </xdr:to>
    <xdr:cxnSp macro="">
      <xdr:nvCxnSpPr>
        <xdr:cNvPr id="301" name="直線コネクタ 300"/>
        <xdr:cNvCxnSpPr/>
      </xdr:nvCxnSpPr>
      <xdr:spPr>
        <a:xfrm>
          <a:off x="6400800" y="640588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21590</xdr:rowOff>
    </xdr:from>
    <xdr:to>
      <xdr:col>41</xdr:col>
      <xdr:colOff>101600</xdr:colOff>
      <xdr:row>37</xdr:row>
      <xdr:rowOff>119380</xdr:rowOff>
    </xdr:to>
    <xdr:sp macro="" textlink="">
      <xdr:nvSpPr>
        <xdr:cNvPr id="302" name="フローチャート: 判断 301"/>
        <xdr:cNvSpPr/>
      </xdr:nvSpPr>
      <xdr:spPr>
        <a:xfrm>
          <a:off x="7159625"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135255</xdr:rowOff>
    </xdr:from>
    <xdr:ext cx="371475" cy="249555"/>
    <xdr:sp macro="" textlink="">
      <xdr:nvSpPr>
        <xdr:cNvPr id="303" name="テキスト ボックス 302"/>
        <xdr:cNvSpPr txBox="1"/>
      </xdr:nvSpPr>
      <xdr:spPr>
        <a:xfrm>
          <a:off x="7037070" y="5920105"/>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88265</xdr:rowOff>
    </xdr:from>
    <xdr:to>
      <xdr:col>36</xdr:col>
      <xdr:colOff>165100</xdr:colOff>
      <xdr:row>38</xdr:row>
      <xdr:rowOff>20955</xdr:rowOff>
    </xdr:to>
    <xdr:sp macro="" textlink="">
      <xdr:nvSpPr>
        <xdr:cNvPr id="304" name="フローチャート: 判断 303"/>
        <xdr:cNvSpPr/>
      </xdr:nvSpPr>
      <xdr:spPr>
        <a:xfrm>
          <a:off x="635000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36830</xdr:rowOff>
    </xdr:from>
    <xdr:ext cx="371475" cy="249555"/>
    <xdr:sp macro="" textlink="">
      <xdr:nvSpPr>
        <xdr:cNvPr id="305" name="テキスト ボックス 304"/>
        <xdr:cNvSpPr txBox="1"/>
      </xdr:nvSpPr>
      <xdr:spPr>
        <a:xfrm>
          <a:off x="6227445" y="5986780"/>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76835</xdr:rowOff>
    </xdr:from>
    <xdr:to>
      <xdr:col>55</xdr:col>
      <xdr:colOff>50800</xdr:colOff>
      <xdr:row>39</xdr:row>
      <xdr:rowOff>9525</xdr:rowOff>
    </xdr:to>
    <xdr:sp macro="" textlink="">
      <xdr:nvSpPr>
        <xdr:cNvPr id="311" name="楕円 310"/>
        <xdr:cNvSpPr/>
      </xdr:nvSpPr>
      <xdr:spPr>
        <a:xfrm>
          <a:off x="9569450" y="6356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160020</xdr:rowOff>
    </xdr:from>
    <xdr:ext cx="313690" cy="242570"/>
    <xdr:sp macro="" textlink="">
      <xdr:nvSpPr>
        <xdr:cNvPr id="312" name="労働費該当値テキスト"/>
        <xdr:cNvSpPr txBox="1"/>
      </xdr:nvSpPr>
      <xdr:spPr>
        <a:xfrm>
          <a:off x="9655175" y="6275070"/>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77470</xdr:rowOff>
    </xdr:from>
    <xdr:to>
      <xdr:col>50</xdr:col>
      <xdr:colOff>165100</xdr:colOff>
      <xdr:row>39</xdr:row>
      <xdr:rowOff>10160</xdr:rowOff>
    </xdr:to>
    <xdr:sp macro="" textlink="">
      <xdr:nvSpPr>
        <xdr:cNvPr id="313" name="楕円 312"/>
        <xdr:cNvSpPr/>
      </xdr:nvSpPr>
      <xdr:spPr>
        <a:xfrm>
          <a:off x="879475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1905</xdr:rowOff>
    </xdr:from>
    <xdr:ext cx="313690" cy="249555"/>
    <xdr:sp macro="" textlink="">
      <xdr:nvSpPr>
        <xdr:cNvPr id="314" name="テキスト ボックス 313"/>
        <xdr:cNvSpPr txBox="1"/>
      </xdr:nvSpPr>
      <xdr:spPr>
        <a:xfrm>
          <a:off x="8704580" y="644715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78105</xdr:rowOff>
    </xdr:from>
    <xdr:to>
      <xdr:col>46</xdr:col>
      <xdr:colOff>38100</xdr:colOff>
      <xdr:row>39</xdr:row>
      <xdr:rowOff>10795</xdr:rowOff>
    </xdr:to>
    <xdr:sp macro="" textlink="">
      <xdr:nvSpPr>
        <xdr:cNvPr id="315" name="楕円 314"/>
        <xdr:cNvSpPr/>
      </xdr:nvSpPr>
      <xdr:spPr>
        <a:xfrm>
          <a:off x="7985125" y="6358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3175</xdr:rowOff>
    </xdr:from>
    <xdr:ext cx="313690" cy="249555"/>
    <xdr:sp macro="" textlink="">
      <xdr:nvSpPr>
        <xdr:cNvPr id="316" name="テキスト ボックス 315"/>
        <xdr:cNvSpPr txBox="1"/>
      </xdr:nvSpPr>
      <xdr:spPr>
        <a:xfrm>
          <a:off x="7879080" y="644842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80645</xdr:rowOff>
    </xdr:from>
    <xdr:to>
      <xdr:col>41</xdr:col>
      <xdr:colOff>101600</xdr:colOff>
      <xdr:row>39</xdr:row>
      <xdr:rowOff>13335</xdr:rowOff>
    </xdr:to>
    <xdr:sp macro="" textlink="">
      <xdr:nvSpPr>
        <xdr:cNvPr id="317" name="楕円 316"/>
        <xdr:cNvSpPr/>
      </xdr:nvSpPr>
      <xdr:spPr>
        <a:xfrm>
          <a:off x="7159625" y="6360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5080</xdr:rowOff>
    </xdr:from>
    <xdr:ext cx="313690" cy="249555"/>
    <xdr:sp macro="" textlink="">
      <xdr:nvSpPr>
        <xdr:cNvPr id="318" name="テキスト ボックス 317"/>
        <xdr:cNvSpPr txBox="1"/>
      </xdr:nvSpPr>
      <xdr:spPr>
        <a:xfrm>
          <a:off x="7069455" y="64503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76200</xdr:rowOff>
    </xdr:from>
    <xdr:to>
      <xdr:col>36</xdr:col>
      <xdr:colOff>165100</xdr:colOff>
      <xdr:row>39</xdr:row>
      <xdr:rowOff>8890</xdr:rowOff>
    </xdr:to>
    <xdr:sp macro="" textlink="">
      <xdr:nvSpPr>
        <xdr:cNvPr id="319" name="楕円 318"/>
        <xdr:cNvSpPr/>
      </xdr:nvSpPr>
      <xdr:spPr>
        <a:xfrm>
          <a:off x="6350000" y="635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635</xdr:rowOff>
    </xdr:from>
    <xdr:ext cx="313690" cy="249555"/>
    <xdr:sp macro="" textlink="">
      <xdr:nvSpPr>
        <xdr:cNvPr id="320" name="テキスト ボックス 319"/>
        <xdr:cNvSpPr txBox="1"/>
      </xdr:nvSpPr>
      <xdr:spPr>
        <a:xfrm>
          <a:off x="6259830" y="644588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95250</xdr:rowOff>
    </xdr:from>
    <xdr:to>
      <xdr:col>59</xdr:col>
      <xdr:colOff>50800</xdr:colOff>
      <xdr:row>59</xdr:row>
      <xdr:rowOff>95250</xdr:rowOff>
    </xdr:to>
    <xdr:cxnSp macro="">
      <xdr:nvCxnSpPr>
        <xdr:cNvPr id="331" name="直線コネクタ 330"/>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123825</xdr:rowOff>
    </xdr:from>
    <xdr:ext cx="248920" cy="242570"/>
    <xdr:sp macro="" textlink="">
      <xdr:nvSpPr>
        <xdr:cNvPr id="332" name="テキスト ボックス 331"/>
        <xdr:cNvSpPr txBox="1"/>
      </xdr:nvSpPr>
      <xdr:spPr>
        <a:xfrm>
          <a:off x="5831205" y="9705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110490</xdr:rowOff>
    </xdr:from>
    <xdr:to>
      <xdr:col>59</xdr:col>
      <xdr:colOff>50800</xdr:colOff>
      <xdr:row>57</xdr:row>
      <xdr:rowOff>110490</xdr:rowOff>
    </xdr:to>
    <xdr:cxnSp macro="">
      <xdr:nvCxnSpPr>
        <xdr:cNvPr id="333" name="直線コネクタ 332"/>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138430</xdr:rowOff>
    </xdr:from>
    <xdr:ext cx="524510" cy="249555"/>
    <xdr:sp macro="" textlink="">
      <xdr:nvSpPr>
        <xdr:cNvPr id="334" name="テキスト ボックス 333"/>
        <xdr:cNvSpPr txBox="1"/>
      </xdr:nvSpPr>
      <xdr:spPr>
        <a:xfrm>
          <a:off x="5580380" y="9390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127000</xdr:rowOff>
    </xdr:from>
    <xdr:to>
      <xdr:col>59</xdr:col>
      <xdr:colOff>50800</xdr:colOff>
      <xdr:row>55</xdr:row>
      <xdr:rowOff>127000</xdr:rowOff>
    </xdr:to>
    <xdr:cxnSp macro="">
      <xdr:nvCxnSpPr>
        <xdr:cNvPr id="335" name="直線コネクタ 334"/>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154940</xdr:rowOff>
    </xdr:from>
    <xdr:ext cx="524510" cy="242570"/>
    <xdr:sp macro="" textlink="">
      <xdr:nvSpPr>
        <xdr:cNvPr id="336" name="テキスト ボックス 335"/>
        <xdr:cNvSpPr txBox="1"/>
      </xdr:nvSpPr>
      <xdr:spPr>
        <a:xfrm>
          <a:off x="5580380" y="9076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142240</xdr:rowOff>
    </xdr:from>
    <xdr:to>
      <xdr:col>59</xdr:col>
      <xdr:colOff>50800</xdr:colOff>
      <xdr:row>53</xdr:row>
      <xdr:rowOff>142240</xdr:rowOff>
    </xdr:to>
    <xdr:cxnSp macro="">
      <xdr:nvCxnSpPr>
        <xdr:cNvPr id="337" name="直線コネクタ 336"/>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4510" cy="249555"/>
    <xdr:sp macro="" textlink="">
      <xdr:nvSpPr>
        <xdr:cNvPr id="338" name="テキスト ボックス 337"/>
        <xdr:cNvSpPr txBox="1"/>
      </xdr:nvSpPr>
      <xdr:spPr>
        <a:xfrm>
          <a:off x="5580380" y="8762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158750</xdr:rowOff>
    </xdr:from>
    <xdr:to>
      <xdr:col>59</xdr:col>
      <xdr:colOff>50800</xdr:colOff>
      <xdr:row>51</xdr:row>
      <xdr:rowOff>158750</xdr:rowOff>
    </xdr:to>
    <xdr:cxnSp macro="">
      <xdr:nvCxnSpPr>
        <xdr:cNvPr id="339" name="直線コネクタ 338"/>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21590</xdr:rowOff>
    </xdr:from>
    <xdr:ext cx="524510" cy="241935"/>
    <xdr:sp macro="" textlink="">
      <xdr:nvSpPr>
        <xdr:cNvPr id="340" name="テキスト ボックス 339"/>
        <xdr:cNvSpPr txBox="1"/>
      </xdr:nvSpPr>
      <xdr:spPr>
        <a:xfrm>
          <a:off x="5580380" y="8448040"/>
          <a:ext cx="5245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41" name="直線コネクタ 340"/>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36830</xdr:rowOff>
    </xdr:from>
    <xdr:ext cx="595630" cy="249555"/>
    <xdr:sp macro="" textlink="">
      <xdr:nvSpPr>
        <xdr:cNvPr id="342" name="テキスト ボックス 341"/>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3" name="直線コネクタ 342"/>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2570"/>
    <xdr:sp macro="" textlink="">
      <xdr:nvSpPr>
        <xdr:cNvPr id="344" name="テキスト ボックス 343"/>
        <xdr:cNvSpPr txBox="1"/>
      </xdr:nvSpPr>
      <xdr:spPr>
        <a:xfrm>
          <a:off x="5516245"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5"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54610</xdr:rowOff>
    </xdr:from>
    <xdr:to>
      <xdr:col>54</xdr:col>
      <xdr:colOff>174625</xdr:colOff>
      <xdr:row>59</xdr:row>
      <xdr:rowOff>4445</xdr:rowOff>
    </xdr:to>
    <xdr:cxnSp macro="">
      <xdr:nvCxnSpPr>
        <xdr:cNvPr id="346" name="直線コネクタ 345"/>
        <xdr:cNvCxnSpPr/>
      </xdr:nvCxnSpPr>
      <xdr:spPr>
        <a:xfrm flipV="1">
          <a:off x="9604375" y="831596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7620</xdr:rowOff>
    </xdr:from>
    <xdr:ext cx="469900" cy="249555"/>
    <xdr:sp macro="" textlink="">
      <xdr:nvSpPr>
        <xdr:cNvPr id="347" name="農林水産業費最小値テキスト"/>
        <xdr:cNvSpPr txBox="1"/>
      </xdr:nvSpPr>
      <xdr:spPr>
        <a:xfrm>
          <a:off x="9655175" y="9754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4445</xdr:rowOff>
    </xdr:from>
    <xdr:to>
      <xdr:col>55</xdr:col>
      <xdr:colOff>88900</xdr:colOff>
      <xdr:row>59</xdr:row>
      <xdr:rowOff>4445</xdr:rowOff>
    </xdr:to>
    <xdr:cxnSp macro="">
      <xdr:nvCxnSpPr>
        <xdr:cNvPr id="348" name="直線コネクタ 347"/>
        <xdr:cNvCxnSpPr/>
      </xdr:nvCxnSpPr>
      <xdr:spPr>
        <a:xfrm>
          <a:off x="9531350" y="9751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xdr:rowOff>
    </xdr:from>
    <xdr:ext cx="534670" cy="249555"/>
    <xdr:sp macro="" textlink="">
      <xdr:nvSpPr>
        <xdr:cNvPr id="349" name="農林水産業費最大値テキスト"/>
        <xdr:cNvSpPr txBox="1"/>
      </xdr:nvSpPr>
      <xdr:spPr>
        <a:xfrm>
          <a:off x="9655175" y="80994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dr:col>54</xdr:col>
      <xdr:colOff>101600</xdr:colOff>
      <xdr:row>50</xdr:row>
      <xdr:rowOff>54610</xdr:rowOff>
    </xdr:from>
    <xdr:to>
      <xdr:col>55</xdr:col>
      <xdr:colOff>88900</xdr:colOff>
      <xdr:row>50</xdr:row>
      <xdr:rowOff>54610</xdr:rowOff>
    </xdr:to>
    <xdr:cxnSp macro="">
      <xdr:nvCxnSpPr>
        <xdr:cNvPr id="350" name="直線コネクタ 349"/>
        <xdr:cNvCxnSpPr/>
      </xdr:nvCxnSpPr>
      <xdr:spPr>
        <a:xfrm>
          <a:off x="9531350" y="8315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8255</xdr:rowOff>
    </xdr:from>
    <xdr:to>
      <xdr:col>55</xdr:col>
      <xdr:colOff>0</xdr:colOff>
      <xdr:row>57</xdr:row>
      <xdr:rowOff>17780</xdr:rowOff>
    </xdr:to>
    <xdr:cxnSp macro="">
      <xdr:nvCxnSpPr>
        <xdr:cNvPr id="351" name="直線コネクタ 350"/>
        <xdr:cNvCxnSpPr/>
      </xdr:nvCxnSpPr>
      <xdr:spPr>
        <a:xfrm>
          <a:off x="8845550" y="9260205"/>
          <a:ext cx="758825"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xdr:rowOff>
    </xdr:from>
    <xdr:ext cx="534670" cy="249555"/>
    <xdr:sp macro="" textlink="">
      <xdr:nvSpPr>
        <xdr:cNvPr id="352" name="農林水産業費平均値テキスト"/>
        <xdr:cNvSpPr txBox="1"/>
      </xdr:nvSpPr>
      <xdr:spPr>
        <a:xfrm>
          <a:off x="9655175" y="91001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156845</xdr:rowOff>
    </xdr:from>
    <xdr:to>
      <xdr:col>55</xdr:col>
      <xdr:colOff>50800</xdr:colOff>
      <xdr:row>56</xdr:row>
      <xdr:rowOff>89535</xdr:rowOff>
    </xdr:to>
    <xdr:sp macro="" textlink="">
      <xdr:nvSpPr>
        <xdr:cNvPr id="353" name="フローチャート: 判断 352"/>
        <xdr:cNvSpPr/>
      </xdr:nvSpPr>
      <xdr:spPr>
        <a:xfrm>
          <a:off x="9569450" y="9243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8255</xdr:rowOff>
    </xdr:from>
    <xdr:to>
      <xdr:col>50</xdr:col>
      <xdr:colOff>114300</xdr:colOff>
      <xdr:row>57</xdr:row>
      <xdr:rowOff>33655</xdr:rowOff>
    </xdr:to>
    <xdr:cxnSp macro="">
      <xdr:nvCxnSpPr>
        <xdr:cNvPr id="354" name="直線コネクタ 353"/>
        <xdr:cNvCxnSpPr/>
      </xdr:nvCxnSpPr>
      <xdr:spPr>
        <a:xfrm flipV="1">
          <a:off x="8032750" y="9260205"/>
          <a:ext cx="8128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118745</xdr:rowOff>
    </xdr:from>
    <xdr:to>
      <xdr:col>50</xdr:col>
      <xdr:colOff>165100</xdr:colOff>
      <xdr:row>56</xdr:row>
      <xdr:rowOff>51435</xdr:rowOff>
    </xdr:to>
    <xdr:sp macro="" textlink="">
      <xdr:nvSpPr>
        <xdr:cNvPr id="355" name="フローチャート: 判断 354"/>
        <xdr:cNvSpPr/>
      </xdr:nvSpPr>
      <xdr:spPr>
        <a:xfrm>
          <a:off x="8794750" y="920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67310</xdr:rowOff>
    </xdr:from>
    <xdr:ext cx="527685" cy="249555"/>
    <xdr:sp macro="" textlink="">
      <xdr:nvSpPr>
        <xdr:cNvPr id="356" name="テキスト ボックス 355"/>
        <xdr:cNvSpPr txBox="1"/>
      </xdr:nvSpPr>
      <xdr:spPr>
        <a:xfrm>
          <a:off x="8594090" y="898906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20955</xdr:rowOff>
    </xdr:from>
    <xdr:to>
      <xdr:col>45</xdr:col>
      <xdr:colOff>174625</xdr:colOff>
      <xdr:row>57</xdr:row>
      <xdr:rowOff>33655</xdr:rowOff>
    </xdr:to>
    <xdr:cxnSp macro="">
      <xdr:nvCxnSpPr>
        <xdr:cNvPr id="357" name="直線コネクタ 356"/>
        <xdr:cNvCxnSpPr/>
      </xdr:nvCxnSpPr>
      <xdr:spPr>
        <a:xfrm>
          <a:off x="7210425" y="943800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154305</xdr:rowOff>
    </xdr:from>
    <xdr:to>
      <xdr:col>46</xdr:col>
      <xdr:colOff>38100</xdr:colOff>
      <xdr:row>56</xdr:row>
      <xdr:rowOff>86995</xdr:rowOff>
    </xdr:to>
    <xdr:sp macro="" textlink="">
      <xdr:nvSpPr>
        <xdr:cNvPr id="358" name="フローチャート: 判断 357"/>
        <xdr:cNvSpPr/>
      </xdr:nvSpPr>
      <xdr:spPr>
        <a:xfrm>
          <a:off x="7985125" y="9241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102870</xdr:rowOff>
    </xdr:from>
    <xdr:ext cx="527685" cy="249555"/>
    <xdr:sp macro="" textlink="">
      <xdr:nvSpPr>
        <xdr:cNvPr id="359" name="テキスト ボックス 358"/>
        <xdr:cNvSpPr txBox="1"/>
      </xdr:nvSpPr>
      <xdr:spPr>
        <a:xfrm>
          <a:off x="7784465" y="90246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20955</xdr:rowOff>
    </xdr:from>
    <xdr:to>
      <xdr:col>41</xdr:col>
      <xdr:colOff>50800</xdr:colOff>
      <xdr:row>57</xdr:row>
      <xdr:rowOff>86995</xdr:rowOff>
    </xdr:to>
    <xdr:cxnSp macro="">
      <xdr:nvCxnSpPr>
        <xdr:cNvPr id="360" name="直線コネクタ 359"/>
        <xdr:cNvCxnSpPr/>
      </xdr:nvCxnSpPr>
      <xdr:spPr>
        <a:xfrm flipV="1">
          <a:off x="6400800" y="9438005"/>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146050</xdr:rowOff>
    </xdr:from>
    <xdr:to>
      <xdr:col>41</xdr:col>
      <xdr:colOff>101600</xdr:colOff>
      <xdr:row>56</xdr:row>
      <xdr:rowOff>78740</xdr:rowOff>
    </xdr:to>
    <xdr:sp macro="" textlink="">
      <xdr:nvSpPr>
        <xdr:cNvPr id="361" name="フローチャート: 判断 360"/>
        <xdr:cNvSpPr/>
      </xdr:nvSpPr>
      <xdr:spPr>
        <a:xfrm>
          <a:off x="7159625" y="923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94615</xdr:rowOff>
    </xdr:from>
    <xdr:ext cx="527685" cy="242570"/>
    <xdr:sp macro="" textlink="">
      <xdr:nvSpPr>
        <xdr:cNvPr id="362" name="テキスト ボックス 361"/>
        <xdr:cNvSpPr txBox="1"/>
      </xdr:nvSpPr>
      <xdr:spPr>
        <a:xfrm>
          <a:off x="6974840" y="901636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36195</xdr:rowOff>
    </xdr:from>
    <xdr:to>
      <xdr:col>36</xdr:col>
      <xdr:colOff>165100</xdr:colOff>
      <xdr:row>56</xdr:row>
      <xdr:rowOff>133985</xdr:rowOff>
    </xdr:to>
    <xdr:sp macro="" textlink="">
      <xdr:nvSpPr>
        <xdr:cNvPr id="363" name="フローチャート: 判断 362"/>
        <xdr:cNvSpPr/>
      </xdr:nvSpPr>
      <xdr:spPr>
        <a:xfrm>
          <a:off x="6350000" y="928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149860</xdr:rowOff>
    </xdr:from>
    <xdr:ext cx="527685" cy="242570"/>
    <xdr:sp macro="" textlink="">
      <xdr:nvSpPr>
        <xdr:cNvPr id="364" name="テキスト ボックス 363"/>
        <xdr:cNvSpPr txBox="1"/>
      </xdr:nvSpPr>
      <xdr:spPr>
        <a:xfrm>
          <a:off x="6149340" y="907161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5" name="テキスト ボックス 364"/>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6" name="テキスト ボックス 365"/>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7" name="テキスト ボックス 366"/>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8" name="テキスト ボックス 367"/>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9" name="テキスト ボックス 368"/>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66675</xdr:rowOff>
    </xdr:to>
    <xdr:sp macro="" textlink="">
      <xdr:nvSpPr>
        <xdr:cNvPr id="370" name="楕円 369"/>
        <xdr:cNvSpPr/>
      </xdr:nvSpPr>
      <xdr:spPr>
        <a:xfrm>
          <a:off x="9569450" y="9385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113030</xdr:rowOff>
    </xdr:from>
    <xdr:ext cx="534670" cy="249555"/>
    <xdr:sp macro="" textlink="">
      <xdr:nvSpPr>
        <xdr:cNvPr id="371" name="農林水産業費該当値テキスト"/>
        <xdr:cNvSpPr txBox="1"/>
      </xdr:nvSpPr>
      <xdr:spPr>
        <a:xfrm>
          <a:off x="9655175" y="93649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125095</xdr:rowOff>
    </xdr:from>
    <xdr:to>
      <xdr:col>50</xdr:col>
      <xdr:colOff>165100</xdr:colOff>
      <xdr:row>56</xdr:row>
      <xdr:rowOff>57785</xdr:rowOff>
    </xdr:to>
    <xdr:sp macro="" textlink="">
      <xdr:nvSpPr>
        <xdr:cNvPr id="372" name="楕円 371"/>
        <xdr:cNvSpPr/>
      </xdr:nvSpPr>
      <xdr:spPr>
        <a:xfrm>
          <a:off x="8794750" y="921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48895</xdr:rowOff>
    </xdr:from>
    <xdr:ext cx="527685" cy="249555"/>
    <xdr:sp macro="" textlink="">
      <xdr:nvSpPr>
        <xdr:cNvPr id="373" name="テキスト ボックス 372"/>
        <xdr:cNvSpPr txBox="1"/>
      </xdr:nvSpPr>
      <xdr:spPr>
        <a:xfrm>
          <a:off x="8594090" y="93008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149860</xdr:rowOff>
    </xdr:from>
    <xdr:to>
      <xdr:col>46</xdr:col>
      <xdr:colOff>38100</xdr:colOff>
      <xdr:row>57</xdr:row>
      <xdr:rowOff>83185</xdr:rowOff>
    </xdr:to>
    <xdr:sp macro="" textlink="">
      <xdr:nvSpPr>
        <xdr:cNvPr id="374" name="楕円 373"/>
        <xdr:cNvSpPr/>
      </xdr:nvSpPr>
      <xdr:spPr>
        <a:xfrm>
          <a:off x="7985125" y="94018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73660</xdr:rowOff>
    </xdr:from>
    <xdr:ext cx="527685" cy="249555"/>
    <xdr:sp macro="" textlink="">
      <xdr:nvSpPr>
        <xdr:cNvPr id="375" name="テキスト ボックス 374"/>
        <xdr:cNvSpPr txBox="1"/>
      </xdr:nvSpPr>
      <xdr:spPr>
        <a:xfrm>
          <a:off x="7784465" y="949071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137160</xdr:rowOff>
    </xdr:from>
    <xdr:to>
      <xdr:col>41</xdr:col>
      <xdr:colOff>101600</xdr:colOff>
      <xdr:row>57</xdr:row>
      <xdr:rowOff>69850</xdr:rowOff>
    </xdr:to>
    <xdr:sp macro="" textlink="">
      <xdr:nvSpPr>
        <xdr:cNvPr id="376" name="楕円 375"/>
        <xdr:cNvSpPr/>
      </xdr:nvSpPr>
      <xdr:spPr>
        <a:xfrm>
          <a:off x="7159625" y="938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60960</xdr:rowOff>
    </xdr:from>
    <xdr:ext cx="527685" cy="242570"/>
    <xdr:sp macro="" textlink="">
      <xdr:nvSpPr>
        <xdr:cNvPr id="377" name="テキスト ボックス 376"/>
        <xdr:cNvSpPr txBox="1"/>
      </xdr:nvSpPr>
      <xdr:spPr>
        <a:xfrm>
          <a:off x="6974840" y="947801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38100</xdr:rowOff>
    </xdr:from>
    <xdr:to>
      <xdr:col>36</xdr:col>
      <xdr:colOff>165100</xdr:colOff>
      <xdr:row>57</xdr:row>
      <xdr:rowOff>135890</xdr:rowOff>
    </xdr:to>
    <xdr:sp macro="" textlink="">
      <xdr:nvSpPr>
        <xdr:cNvPr id="378" name="楕円 377"/>
        <xdr:cNvSpPr/>
      </xdr:nvSpPr>
      <xdr:spPr>
        <a:xfrm>
          <a:off x="6350000" y="945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127000</xdr:rowOff>
    </xdr:from>
    <xdr:ext cx="527685" cy="242570"/>
    <xdr:sp macro="" textlink="">
      <xdr:nvSpPr>
        <xdr:cNvPr id="379" name="テキスト ボックス 378"/>
        <xdr:cNvSpPr txBox="1"/>
      </xdr:nvSpPr>
      <xdr:spPr>
        <a:xfrm>
          <a:off x="6149340" y="95440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0" name="正方形/長方形 379"/>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1" name="正方形/長方形 380"/>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2" name="正方形/長方形 381"/>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3" name="正方形/長方形 382"/>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4" name="正方形/長方形 383"/>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5" name="正方形/長方形 384"/>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6" name="正方形/長方形 385"/>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7" name="正方形/長方形 386"/>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8" name="テキスト ボックス 387"/>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9" name="直線コネクタ 388"/>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90" name="直線コネクタ 389"/>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2570"/>
    <xdr:sp macro="" textlink="">
      <xdr:nvSpPr>
        <xdr:cNvPr id="391" name="テキスト ボックス 390"/>
        <xdr:cNvSpPr txBox="1"/>
      </xdr:nvSpPr>
      <xdr:spPr>
        <a:xfrm>
          <a:off x="5831205" y="13007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92" name="直線コネクタ 391"/>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24510" cy="249555"/>
    <xdr:sp macro="" textlink="">
      <xdr:nvSpPr>
        <xdr:cNvPr id="393" name="テキスト ボックス 392"/>
        <xdr:cNvSpPr txBox="1"/>
      </xdr:nvSpPr>
      <xdr:spPr>
        <a:xfrm>
          <a:off x="5580380" y="12692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4" name="直線コネクタ 393"/>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24510" cy="242570"/>
    <xdr:sp macro="" textlink="">
      <xdr:nvSpPr>
        <xdr:cNvPr id="395" name="テキスト ボックス 394"/>
        <xdr:cNvSpPr txBox="1"/>
      </xdr:nvSpPr>
      <xdr:spPr>
        <a:xfrm>
          <a:off x="5580380" y="12378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6" name="直線コネクタ 395"/>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4510" cy="249555"/>
    <xdr:sp macro="" textlink="">
      <xdr:nvSpPr>
        <xdr:cNvPr id="397" name="テキスト ボックス 396"/>
        <xdr:cNvSpPr txBox="1"/>
      </xdr:nvSpPr>
      <xdr:spPr>
        <a:xfrm>
          <a:off x="5580380" y="12064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8" name="直線コネクタ 397"/>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4510" cy="241935"/>
    <xdr:sp macro="" textlink="">
      <xdr:nvSpPr>
        <xdr:cNvPr id="399" name="テキスト ボックス 398"/>
        <xdr:cNvSpPr txBox="1"/>
      </xdr:nvSpPr>
      <xdr:spPr>
        <a:xfrm>
          <a:off x="5580380" y="11750040"/>
          <a:ext cx="5245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400" name="直線コネクタ 399"/>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36830</xdr:rowOff>
    </xdr:from>
    <xdr:ext cx="524510" cy="249555"/>
    <xdr:sp macro="" textlink="">
      <xdr:nvSpPr>
        <xdr:cNvPr id="401" name="テキスト ボックス 400"/>
        <xdr:cNvSpPr txBox="1"/>
      </xdr:nvSpPr>
      <xdr:spPr>
        <a:xfrm>
          <a:off x="5580380" y="114350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2" name="直線コネクタ 40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4510" cy="242570"/>
    <xdr:sp macro="" textlink="">
      <xdr:nvSpPr>
        <xdr:cNvPr id="403" name="テキスト ボックス 402"/>
        <xdr:cNvSpPr txBox="1"/>
      </xdr:nvSpPr>
      <xdr:spPr>
        <a:xfrm>
          <a:off x="5580380" y="11120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163195</xdr:rowOff>
    </xdr:from>
    <xdr:to>
      <xdr:col>54</xdr:col>
      <xdr:colOff>174625</xdr:colOff>
      <xdr:row>79</xdr:row>
      <xdr:rowOff>60960</xdr:rowOff>
    </xdr:to>
    <xdr:cxnSp macro="">
      <xdr:nvCxnSpPr>
        <xdr:cNvPr id="405" name="直線コネクタ 404"/>
        <xdr:cNvCxnSpPr/>
      </xdr:nvCxnSpPr>
      <xdr:spPr>
        <a:xfrm flipV="1">
          <a:off x="9604375" y="1172654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64770</xdr:rowOff>
    </xdr:from>
    <xdr:ext cx="469900" cy="249555"/>
    <xdr:sp macro="" textlink="">
      <xdr:nvSpPr>
        <xdr:cNvPr id="406" name="商工費最小値テキスト"/>
        <xdr:cNvSpPr txBox="1"/>
      </xdr:nvSpPr>
      <xdr:spPr>
        <a:xfrm>
          <a:off x="9655175" y="131140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60960</xdr:rowOff>
    </xdr:from>
    <xdr:to>
      <xdr:col>55</xdr:col>
      <xdr:colOff>88900</xdr:colOff>
      <xdr:row>79</xdr:row>
      <xdr:rowOff>60960</xdr:rowOff>
    </xdr:to>
    <xdr:cxnSp macro="">
      <xdr:nvCxnSpPr>
        <xdr:cNvPr id="407" name="直線コネクタ 406"/>
        <xdr:cNvCxnSpPr/>
      </xdr:nvCxnSpPr>
      <xdr:spPr>
        <a:xfrm>
          <a:off x="9531350" y="1311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111760</xdr:rowOff>
    </xdr:from>
    <xdr:ext cx="534670" cy="249555"/>
    <xdr:sp macro="" textlink="">
      <xdr:nvSpPr>
        <xdr:cNvPr id="408" name="商工費最大値テキスト"/>
        <xdr:cNvSpPr txBox="1"/>
      </xdr:nvSpPr>
      <xdr:spPr>
        <a:xfrm>
          <a:off x="9655175" y="115100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dr:col>54</xdr:col>
      <xdr:colOff>101600</xdr:colOff>
      <xdr:row>70</xdr:row>
      <xdr:rowOff>163195</xdr:rowOff>
    </xdr:from>
    <xdr:to>
      <xdr:col>55</xdr:col>
      <xdr:colOff>88900</xdr:colOff>
      <xdr:row>70</xdr:row>
      <xdr:rowOff>163195</xdr:rowOff>
    </xdr:to>
    <xdr:cxnSp macro="">
      <xdr:nvCxnSpPr>
        <xdr:cNvPr id="409" name="直線コネクタ 408"/>
        <xdr:cNvCxnSpPr/>
      </xdr:nvCxnSpPr>
      <xdr:spPr>
        <a:xfrm>
          <a:off x="9531350" y="11726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8890</xdr:rowOff>
    </xdr:from>
    <xdr:to>
      <xdr:col>55</xdr:col>
      <xdr:colOff>0</xdr:colOff>
      <xdr:row>76</xdr:row>
      <xdr:rowOff>21590</xdr:rowOff>
    </xdr:to>
    <xdr:cxnSp macro="">
      <xdr:nvCxnSpPr>
        <xdr:cNvPr id="410" name="直線コネクタ 409"/>
        <xdr:cNvCxnSpPr/>
      </xdr:nvCxnSpPr>
      <xdr:spPr>
        <a:xfrm>
          <a:off x="8845550" y="12397740"/>
          <a:ext cx="75882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126365</xdr:rowOff>
    </xdr:from>
    <xdr:ext cx="534670" cy="242570"/>
    <xdr:sp macro="" textlink="">
      <xdr:nvSpPr>
        <xdr:cNvPr id="411" name="商工費平均値テキスト"/>
        <xdr:cNvSpPr txBox="1"/>
      </xdr:nvSpPr>
      <xdr:spPr>
        <a:xfrm>
          <a:off x="9655175" y="12515215"/>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146685</xdr:rowOff>
    </xdr:from>
    <xdr:to>
      <xdr:col>55</xdr:col>
      <xdr:colOff>50800</xdr:colOff>
      <xdr:row>76</xdr:row>
      <xdr:rowOff>79375</xdr:rowOff>
    </xdr:to>
    <xdr:sp macro="" textlink="">
      <xdr:nvSpPr>
        <xdr:cNvPr id="412" name="フローチャート: 判断 411"/>
        <xdr:cNvSpPr/>
      </xdr:nvSpPr>
      <xdr:spPr>
        <a:xfrm>
          <a:off x="9569450" y="12535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75</xdr:row>
      <xdr:rowOff>8890</xdr:rowOff>
    </xdr:from>
    <xdr:to>
      <xdr:col>50</xdr:col>
      <xdr:colOff>114300</xdr:colOff>
      <xdr:row>75</xdr:row>
      <xdr:rowOff>88900</xdr:rowOff>
    </xdr:to>
    <xdr:cxnSp macro="">
      <xdr:nvCxnSpPr>
        <xdr:cNvPr id="413" name="直線コネクタ 412"/>
        <xdr:cNvCxnSpPr/>
      </xdr:nvCxnSpPr>
      <xdr:spPr>
        <a:xfrm flipV="1">
          <a:off x="8032750" y="12397740"/>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65405</xdr:rowOff>
    </xdr:from>
    <xdr:to>
      <xdr:col>50</xdr:col>
      <xdr:colOff>165100</xdr:colOff>
      <xdr:row>75</xdr:row>
      <xdr:rowOff>163195</xdr:rowOff>
    </xdr:to>
    <xdr:sp macro="" textlink="">
      <xdr:nvSpPr>
        <xdr:cNvPr id="414" name="フローチャート: 判断 413"/>
        <xdr:cNvSpPr/>
      </xdr:nvSpPr>
      <xdr:spPr>
        <a:xfrm>
          <a:off x="8794750" y="1245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154940</xdr:rowOff>
    </xdr:from>
    <xdr:ext cx="527685" cy="242570"/>
    <xdr:sp macro="" textlink="">
      <xdr:nvSpPr>
        <xdr:cNvPr id="415" name="テキスト ボックス 414"/>
        <xdr:cNvSpPr txBox="1"/>
      </xdr:nvSpPr>
      <xdr:spPr>
        <a:xfrm>
          <a:off x="8594090" y="125437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88900</xdr:rowOff>
    </xdr:from>
    <xdr:to>
      <xdr:col>45</xdr:col>
      <xdr:colOff>174625</xdr:colOff>
      <xdr:row>76</xdr:row>
      <xdr:rowOff>26670</xdr:rowOff>
    </xdr:to>
    <xdr:cxnSp macro="">
      <xdr:nvCxnSpPr>
        <xdr:cNvPr id="416" name="直線コネクタ 415"/>
        <xdr:cNvCxnSpPr/>
      </xdr:nvCxnSpPr>
      <xdr:spPr>
        <a:xfrm flipV="1">
          <a:off x="7210425" y="12477750"/>
          <a:ext cx="8223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89535</xdr:rowOff>
    </xdr:from>
    <xdr:to>
      <xdr:col>46</xdr:col>
      <xdr:colOff>38100</xdr:colOff>
      <xdr:row>76</xdr:row>
      <xdr:rowOff>22225</xdr:rowOff>
    </xdr:to>
    <xdr:sp macro="" textlink="">
      <xdr:nvSpPr>
        <xdr:cNvPr id="417" name="フローチャート: 判断 416"/>
        <xdr:cNvSpPr/>
      </xdr:nvSpPr>
      <xdr:spPr>
        <a:xfrm>
          <a:off x="7985125" y="12478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13335</xdr:rowOff>
    </xdr:from>
    <xdr:ext cx="527685" cy="249555"/>
    <xdr:sp macro="" textlink="">
      <xdr:nvSpPr>
        <xdr:cNvPr id="418" name="テキスト ボックス 417"/>
        <xdr:cNvSpPr txBox="1"/>
      </xdr:nvSpPr>
      <xdr:spPr>
        <a:xfrm>
          <a:off x="7784465" y="125672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26670</xdr:rowOff>
    </xdr:from>
    <xdr:to>
      <xdr:col>41</xdr:col>
      <xdr:colOff>50800</xdr:colOff>
      <xdr:row>76</xdr:row>
      <xdr:rowOff>103505</xdr:rowOff>
    </xdr:to>
    <xdr:cxnSp macro="">
      <xdr:nvCxnSpPr>
        <xdr:cNvPr id="419" name="直線コネクタ 418"/>
        <xdr:cNvCxnSpPr/>
      </xdr:nvCxnSpPr>
      <xdr:spPr>
        <a:xfrm flipV="1">
          <a:off x="6400800" y="12580620"/>
          <a:ext cx="8096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31115</xdr:rowOff>
    </xdr:from>
    <xdr:to>
      <xdr:col>41</xdr:col>
      <xdr:colOff>101600</xdr:colOff>
      <xdr:row>75</xdr:row>
      <xdr:rowOff>128905</xdr:rowOff>
    </xdr:to>
    <xdr:sp macro="" textlink="">
      <xdr:nvSpPr>
        <xdr:cNvPr id="420" name="フローチャート: 判断 419"/>
        <xdr:cNvSpPr/>
      </xdr:nvSpPr>
      <xdr:spPr>
        <a:xfrm>
          <a:off x="7159625" y="1241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144780</xdr:rowOff>
    </xdr:from>
    <xdr:ext cx="527685" cy="249555"/>
    <xdr:sp macro="" textlink="">
      <xdr:nvSpPr>
        <xdr:cNvPr id="421" name="テキスト ボックス 420"/>
        <xdr:cNvSpPr txBox="1"/>
      </xdr:nvSpPr>
      <xdr:spPr>
        <a:xfrm>
          <a:off x="6974840" y="122034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78105</xdr:rowOff>
    </xdr:from>
    <xdr:to>
      <xdr:col>36</xdr:col>
      <xdr:colOff>165100</xdr:colOff>
      <xdr:row>77</xdr:row>
      <xdr:rowOff>10795</xdr:rowOff>
    </xdr:to>
    <xdr:sp macro="" textlink="">
      <xdr:nvSpPr>
        <xdr:cNvPr id="422" name="フローチャート: 判断 421"/>
        <xdr:cNvSpPr/>
      </xdr:nvSpPr>
      <xdr:spPr>
        <a:xfrm>
          <a:off x="6350000" y="1263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2540</xdr:rowOff>
    </xdr:from>
    <xdr:ext cx="527685" cy="249555"/>
    <xdr:sp macro="" textlink="">
      <xdr:nvSpPr>
        <xdr:cNvPr id="423" name="テキスト ボックス 422"/>
        <xdr:cNvSpPr txBox="1"/>
      </xdr:nvSpPr>
      <xdr:spPr>
        <a:xfrm>
          <a:off x="6149340" y="127215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4" name="テキスト ボックス 42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5" name="テキスト ボックス 42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6" name="テキスト ボックス 42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7" name="テキスト ボックス 42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8" name="テキスト ボックス 42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137795</xdr:rowOff>
    </xdr:from>
    <xdr:to>
      <xdr:col>55</xdr:col>
      <xdr:colOff>50800</xdr:colOff>
      <xdr:row>76</xdr:row>
      <xdr:rowOff>70485</xdr:rowOff>
    </xdr:to>
    <xdr:sp macro="" textlink="">
      <xdr:nvSpPr>
        <xdr:cNvPr id="429" name="楕円 428"/>
        <xdr:cNvSpPr/>
      </xdr:nvSpPr>
      <xdr:spPr>
        <a:xfrm>
          <a:off x="9569450" y="12526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160020</xdr:rowOff>
    </xdr:from>
    <xdr:ext cx="534670" cy="242570"/>
    <xdr:sp macro="" textlink="">
      <xdr:nvSpPr>
        <xdr:cNvPr id="430" name="商工費該当値テキスト"/>
        <xdr:cNvSpPr txBox="1"/>
      </xdr:nvSpPr>
      <xdr:spPr>
        <a:xfrm>
          <a:off x="9655175" y="1238377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125730</xdr:rowOff>
    </xdr:from>
    <xdr:to>
      <xdr:col>50</xdr:col>
      <xdr:colOff>165100</xdr:colOff>
      <xdr:row>75</xdr:row>
      <xdr:rowOff>58420</xdr:rowOff>
    </xdr:to>
    <xdr:sp macro="" textlink="">
      <xdr:nvSpPr>
        <xdr:cNvPr id="431" name="楕円 430"/>
        <xdr:cNvSpPr/>
      </xdr:nvSpPr>
      <xdr:spPr>
        <a:xfrm>
          <a:off x="8794750" y="1234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73660</xdr:rowOff>
    </xdr:from>
    <xdr:ext cx="527685" cy="249555"/>
    <xdr:sp macro="" textlink="">
      <xdr:nvSpPr>
        <xdr:cNvPr id="432" name="テキスト ボックス 431"/>
        <xdr:cNvSpPr txBox="1"/>
      </xdr:nvSpPr>
      <xdr:spPr>
        <a:xfrm>
          <a:off x="8594090" y="1213231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39370</xdr:rowOff>
    </xdr:from>
    <xdr:to>
      <xdr:col>46</xdr:col>
      <xdr:colOff>38100</xdr:colOff>
      <xdr:row>75</xdr:row>
      <xdr:rowOff>137795</xdr:rowOff>
    </xdr:to>
    <xdr:sp macro="" textlink="">
      <xdr:nvSpPr>
        <xdr:cNvPr id="433" name="楕円 432"/>
        <xdr:cNvSpPr/>
      </xdr:nvSpPr>
      <xdr:spPr>
        <a:xfrm>
          <a:off x="7985125" y="1242822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153670</xdr:rowOff>
    </xdr:from>
    <xdr:ext cx="527685" cy="241935"/>
    <xdr:sp macro="" textlink="">
      <xdr:nvSpPr>
        <xdr:cNvPr id="434" name="テキスト ボックス 433"/>
        <xdr:cNvSpPr txBox="1"/>
      </xdr:nvSpPr>
      <xdr:spPr>
        <a:xfrm>
          <a:off x="7784465" y="1221232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142240</xdr:rowOff>
    </xdr:from>
    <xdr:to>
      <xdr:col>41</xdr:col>
      <xdr:colOff>101600</xdr:colOff>
      <xdr:row>76</xdr:row>
      <xdr:rowOff>74930</xdr:rowOff>
    </xdr:to>
    <xdr:sp macro="" textlink="">
      <xdr:nvSpPr>
        <xdr:cNvPr id="435" name="楕円 434"/>
        <xdr:cNvSpPr/>
      </xdr:nvSpPr>
      <xdr:spPr>
        <a:xfrm>
          <a:off x="7159625" y="12531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66675</xdr:rowOff>
    </xdr:from>
    <xdr:ext cx="527685" cy="249555"/>
    <xdr:sp macro="" textlink="">
      <xdr:nvSpPr>
        <xdr:cNvPr id="436" name="テキスト ボックス 435"/>
        <xdr:cNvSpPr txBox="1"/>
      </xdr:nvSpPr>
      <xdr:spPr>
        <a:xfrm>
          <a:off x="6974840" y="1262062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54610</xdr:rowOff>
    </xdr:from>
    <xdr:to>
      <xdr:col>36</xdr:col>
      <xdr:colOff>165100</xdr:colOff>
      <xdr:row>76</xdr:row>
      <xdr:rowOff>152400</xdr:rowOff>
    </xdr:to>
    <xdr:sp macro="" textlink="">
      <xdr:nvSpPr>
        <xdr:cNvPr id="437" name="楕円 436"/>
        <xdr:cNvSpPr/>
      </xdr:nvSpPr>
      <xdr:spPr>
        <a:xfrm>
          <a:off x="6350000" y="1260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3175</xdr:rowOff>
    </xdr:from>
    <xdr:ext cx="527685" cy="249555"/>
    <xdr:sp macro="" textlink="">
      <xdr:nvSpPr>
        <xdr:cNvPr id="438" name="テキスト ボックス 437"/>
        <xdr:cNvSpPr txBox="1"/>
      </xdr:nvSpPr>
      <xdr:spPr>
        <a:xfrm>
          <a:off x="6149340" y="1239202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9" name="正方形/長方形 43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40" name="正方形/長方形 43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1" name="正方形/長方形 44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2" name="正方形/長方形 44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3" name="正方形/長方形 44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4" name="正方形/長方形 44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5" name="正方形/長方形 44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6" name="正方形/長方形 44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7" name="テキスト ボックス 44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2095"/>
    <xdr:sp macro="" textlink="">
      <xdr:nvSpPr>
        <xdr:cNvPr id="449" name="テキスト ボックス 448"/>
        <xdr:cNvSpPr txBox="1"/>
      </xdr:nvSpPr>
      <xdr:spPr>
        <a:xfrm>
          <a:off x="5831205" y="166852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4510" cy="259080"/>
    <xdr:sp macro="" textlink="">
      <xdr:nvSpPr>
        <xdr:cNvPr id="451" name="テキスト ボックス 450"/>
        <xdr:cNvSpPr txBox="1"/>
      </xdr:nvSpPr>
      <xdr:spPr>
        <a:xfrm>
          <a:off x="5580380" y="16304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4510" cy="259080"/>
    <xdr:sp macro="" textlink="">
      <xdr:nvSpPr>
        <xdr:cNvPr id="453" name="テキスト ボックス 452"/>
        <xdr:cNvSpPr txBox="1"/>
      </xdr:nvSpPr>
      <xdr:spPr>
        <a:xfrm>
          <a:off x="5580380" y="15923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4510" cy="252095"/>
    <xdr:sp macro="" textlink="">
      <xdr:nvSpPr>
        <xdr:cNvPr id="455" name="テキスト ボックス 454"/>
        <xdr:cNvSpPr txBox="1"/>
      </xdr:nvSpPr>
      <xdr:spPr>
        <a:xfrm>
          <a:off x="5580380" y="1554226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4510" cy="259080"/>
    <xdr:sp macro="" textlink="">
      <xdr:nvSpPr>
        <xdr:cNvPr id="457" name="テキスト ボックス 456"/>
        <xdr:cNvSpPr txBox="1"/>
      </xdr:nvSpPr>
      <xdr:spPr>
        <a:xfrm>
          <a:off x="5580380" y="15161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8" name="直線コネクタ 457"/>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9" name="テキスト ボックス 458"/>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0" name="直線コネクタ 45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2570"/>
    <xdr:sp macro="" textlink="">
      <xdr:nvSpPr>
        <xdr:cNvPr id="461" name="テキスト ボックス 460"/>
        <xdr:cNvSpPr txBox="1"/>
      </xdr:nvSpPr>
      <xdr:spPr>
        <a:xfrm>
          <a:off x="5516245"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89</xdr:row>
      <xdr:rowOff>129540</xdr:rowOff>
    </xdr:from>
    <xdr:to>
      <xdr:col>54</xdr:col>
      <xdr:colOff>174625</xdr:colOff>
      <xdr:row>97</xdr:row>
      <xdr:rowOff>109220</xdr:rowOff>
    </xdr:to>
    <xdr:cxnSp macro="">
      <xdr:nvCxnSpPr>
        <xdr:cNvPr id="463" name="直線コネクタ 462"/>
        <xdr:cNvCxnSpPr/>
      </xdr:nvCxnSpPr>
      <xdr:spPr>
        <a:xfrm flipV="1">
          <a:off x="9604375" y="1482979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113030</xdr:rowOff>
    </xdr:from>
    <xdr:ext cx="534670" cy="259080"/>
    <xdr:sp macro="" textlink="">
      <xdr:nvSpPr>
        <xdr:cNvPr id="464" name="土木費最小値テキスト"/>
        <xdr:cNvSpPr txBox="1"/>
      </xdr:nvSpPr>
      <xdr:spPr>
        <a:xfrm>
          <a:off x="9655175" y="1617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109220</xdr:rowOff>
    </xdr:from>
    <xdr:to>
      <xdr:col>55</xdr:col>
      <xdr:colOff>88900</xdr:colOff>
      <xdr:row>97</xdr:row>
      <xdr:rowOff>109220</xdr:rowOff>
    </xdr:to>
    <xdr:cxnSp macro="">
      <xdr:nvCxnSpPr>
        <xdr:cNvPr id="465" name="直線コネクタ 464"/>
        <xdr:cNvCxnSpPr/>
      </xdr:nvCxnSpPr>
      <xdr:spPr>
        <a:xfrm>
          <a:off x="9531350" y="1616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78105</xdr:rowOff>
    </xdr:from>
    <xdr:ext cx="598805" cy="249555"/>
    <xdr:sp macro="" textlink="">
      <xdr:nvSpPr>
        <xdr:cNvPr id="466" name="土木費最大値テキスト"/>
        <xdr:cNvSpPr txBox="1"/>
      </xdr:nvSpPr>
      <xdr:spPr>
        <a:xfrm>
          <a:off x="9655175" y="14613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dr:col>54</xdr:col>
      <xdr:colOff>101600</xdr:colOff>
      <xdr:row>89</xdr:row>
      <xdr:rowOff>129540</xdr:rowOff>
    </xdr:from>
    <xdr:to>
      <xdr:col>55</xdr:col>
      <xdr:colOff>88900</xdr:colOff>
      <xdr:row>89</xdr:row>
      <xdr:rowOff>129540</xdr:rowOff>
    </xdr:to>
    <xdr:cxnSp macro="">
      <xdr:nvCxnSpPr>
        <xdr:cNvPr id="467" name="直線コネクタ 466"/>
        <xdr:cNvCxnSpPr/>
      </xdr:nvCxnSpPr>
      <xdr:spPr>
        <a:xfrm>
          <a:off x="9531350" y="14829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95250</xdr:rowOff>
    </xdr:from>
    <xdr:to>
      <xdr:col>55</xdr:col>
      <xdr:colOff>0</xdr:colOff>
      <xdr:row>95</xdr:row>
      <xdr:rowOff>140335</xdr:rowOff>
    </xdr:to>
    <xdr:cxnSp macro="">
      <xdr:nvCxnSpPr>
        <xdr:cNvPr id="468" name="直線コネクタ 467"/>
        <xdr:cNvCxnSpPr/>
      </xdr:nvCxnSpPr>
      <xdr:spPr>
        <a:xfrm flipV="1">
          <a:off x="8845550" y="15811500"/>
          <a:ext cx="7588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106680</xdr:rowOff>
    </xdr:from>
    <xdr:ext cx="534670" cy="259080"/>
    <xdr:sp macro="" textlink="">
      <xdr:nvSpPr>
        <xdr:cNvPr id="469" name="土木費平均値テキスト"/>
        <xdr:cNvSpPr txBox="1"/>
      </xdr:nvSpPr>
      <xdr:spPr>
        <a:xfrm>
          <a:off x="9655175" y="15480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83820</xdr:rowOff>
    </xdr:from>
    <xdr:to>
      <xdr:col>55</xdr:col>
      <xdr:colOff>50800</xdr:colOff>
      <xdr:row>95</xdr:row>
      <xdr:rowOff>13970</xdr:rowOff>
    </xdr:to>
    <xdr:sp macro="" textlink="">
      <xdr:nvSpPr>
        <xdr:cNvPr id="470" name="フローチャート: 判断 469"/>
        <xdr:cNvSpPr/>
      </xdr:nvSpPr>
      <xdr:spPr>
        <a:xfrm>
          <a:off x="9569450" y="15628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95</xdr:row>
      <xdr:rowOff>140335</xdr:rowOff>
    </xdr:from>
    <xdr:to>
      <xdr:col>50</xdr:col>
      <xdr:colOff>114300</xdr:colOff>
      <xdr:row>96</xdr:row>
      <xdr:rowOff>92075</xdr:rowOff>
    </xdr:to>
    <xdr:cxnSp macro="">
      <xdr:nvCxnSpPr>
        <xdr:cNvPr id="471" name="直線コネクタ 470"/>
        <xdr:cNvCxnSpPr/>
      </xdr:nvCxnSpPr>
      <xdr:spPr>
        <a:xfrm flipV="1">
          <a:off x="8032750" y="15856585"/>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62230</xdr:rowOff>
    </xdr:from>
    <xdr:to>
      <xdr:col>50</xdr:col>
      <xdr:colOff>165100</xdr:colOff>
      <xdr:row>94</xdr:row>
      <xdr:rowOff>163830</xdr:rowOff>
    </xdr:to>
    <xdr:sp macro="" textlink="">
      <xdr:nvSpPr>
        <xdr:cNvPr id="472" name="フローチャート: 判断 471"/>
        <xdr:cNvSpPr/>
      </xdr:nvSpPr>
      <xdr:spPr>
        <a:xfrm>
          <a:off x="8794750" y="156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8890</xdr:rowOff>
    </xdr:from>
    <xdr:ext cx="527685" cy="252095"/>
    <xdr:sp macro="" textlink="">
      <xdr:nvSpPr>
        <xdr:cNvPr id="473" name="テキスト ボックス 472"/>
        <xdr:cNvSpPr txBox="1"/>
      </xdr:nvSpPr>
      <xdr:spPr>
        <a:xfrm>
          <a:off x="8594090" y="15382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92075</xdr:rowOff>
    </xdr:from>
    <xdr:to>
      <xdr:col>45</xdr:col>
      <xdr:colOff>174625</xdr:colOff>
      <xdr:row>96</xdr:row>
      <xdr:rowOff>148590</xdr:rowOff>
    </xdr:to>
    <xdr:cxnSp macro="">
      <xdr:nvCxnSpPr>
        <xdr:cNvPr id="474" name="直線コネクタ 473"/>
        <xdr:cNvCxnSpPr/>
      </xdr:nvCxnSpPr>
      <xdr:spPr>
        <a:xfrm flipV="1">
          <a:off x="7210425" y="15979775"/>
          <a:ext cx="8223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120650</xdr:rowOff>
    </xdr:from>
    <xdr:to>
      <xdr:col>46</xdr:col>
      <xdr:colOff>38100</xdr:colOff>
      <xdr:row>95</xdr:row>
      <xdr:rowOff>50800</xdr:rowOff>
    </xdr:to>
    <xdr:sp macro="" textlink="">
      <xdr:nvSpPr>
        <xdr:cNvPr id="475" name="フローチャート: 判断 474"/>
        <xdr:cNvSpPr/>
      </xdr:nvSpPr>
      <xdr:spPr>
        <a:xfrm>
          <a:off x="7985125" y="15665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67945</xdr:rowOff>
    </xdr:from>
    <xdr:ext cx="527685" cy="258445"/>
    <xdr:sp macro="" textlink="">
      <xdr:nvSpPr>
        <xdr:cNvPr id="476" name="テキスト ボックス 475"/>
        <xdr:cNvSpPr txBox="1"/>
      </xdr:nvSpPr>
      <xdr:spPr>
        <a:xfrm>
          <a:off x="7784465" y="154412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148590</xdr:rowOff>
    </xdr:from>
    <xdr:to>
      <xdr:col>41</xdr:col>
      <xdr:colOff>50800</xdr:colOff>
      <xdr:row>97</xdr:row>
      <xdr:rowOff>110490</xdr:rowOff>
    </xdr:to>
    <xdr:cxnSp macro="">
      <xdr:nvCxnSpPr>
        <xdr:cNvPr id="477" name="直線コネクタ 476"/>
        <xdr:cNvCxnSpPr/>
      </xdr:nvCxnSpPr>
      <xdr:spPr>
        <a:xfrm flipV="1">
          <a:off x="6400800" y="16036290"/>
          <a:ext cx="809625"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90805</xdr:rowOff>
    </xdr:from>
    <xdr:to>
      <xdr:col>41</xdr:col>
      <xdr:colOff>101600</xdr:colOff>
      <xdr:row>95</xdr:row>
      <xdr:rowOff>20955</xdr:rowOff>
    </xdr:to>
    <xdr:sp macro="" textlink="">
      <xdr:nvSpPr>
        <xdr:cNvPr id="478" name="フローチャート: 判断 477"/>
        <xdr:cNvSpPr/>
      </xdr:nvSpPr>
      <xdr:spPr>
        <a:xfrm>
          <a:off x="7159625" y="1563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37465</xdr:rowOff>
    </xdr:from>
    <xdr:ext cx="527685" cy="259080"/>
    <xdr:sp macro="" textlink="">
      <xdr:nvSpPr>
        <xdr:cNvPr id="479" name="テキスト ボックス 478"/>
        <xdr:cNvSpPr txBox="1"/>
      </xdr:nvSpPr>
      <xdr:spPr>
        <a:xfrm>
          <a:off x="6974840" y="15410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3810</xdr:rowOff>
    </xdr:from>
    <xdr:to>
      <xdr:col>36</xdr:col>
      <xdr:colOff>165100</xdr:colOff>
      <xdr:row>94</xdr:row>
      <xdr:rowOff>105410</xdr:rowOff>
    </xdr:to>
    <xdr:sp macro="" textlink="">
      <xdr:nvSpPr>
        <xdr:cNvPr id="480" name="フローチャート: 判断 479"/>
        <xdr:cNvSpPr/>
      </xdr:nvSpPr>
      <xdr:spPr>
        <a:xfrm>
          <a:off x="6350000" y="155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121920</xdr:rowOff>
    </xdr:from>
    <xdr:ext cx="527685" cy="252095"/>
    <xdr:sp macro="" textlink="">
      <xdr:nvSpPr>
        <xdr:cNvPr id="481" name="テキスト ボックス 480"/>
        <xdr:cNvSpPr txBox="1"/>
      </xdr:nvSpPr>
      <xdr:spPr>
        <a:xfrm>
          <a:off x="6149340" y="15323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4" name="テキスト ボックス 48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44450</xdr:rowOff>
    </xdr:from>
    <xdr:to>
      <xdr:col>55</xdr:col>
      <xdr:colOff>50800</xdr:colOff>
      <xdr:row>95</xdr:row>
      <xdr:rowOff>146050</xdr:rowOff>
    </xdr:to>
    <xdr:sp macro="" textlink="">
      <xdr:nvSpPr>
        <xdr:cNvPr id="487" name="楕円 486"/>
        <xdr:cNvSpPr/>
      </xdr:nvSpPr>
      <xdr:spPr>
        <a:xfrm>
          <a:off x="9569450" y="15760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22860</xdr:rowOff>
    </xdr:from>
    <xdr:ext cx="534670" cy="259080"/>
    <xdr:sp macro="" textlink="">
      <xdr:nvSpPr>
        <xdr:cNvPr id="488" name="土木費該当値テキスト"/>
        <xdr:cNvSpPr txBox="1"/>
      </xdr:nvSpPr>
      <xdr:spPr>
        <a:xfrm>
          <a:off x="9655175" y="15739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89535</xdr:rowOff>
    </xdr:from>
    <xdr:to>
      <xdr:col>50</xdr:col>
      <xdr:colOff>165100</xdr:colOff>
      <xdr:row>96</xdr:row>
      <xdr:rowOff>19685</xdr:rowOff>
    </xdr:to>
    <xdr:sp macro="" textlink="">
      <xdr:nvSpPr>
        <xdr:cNvPr id="489" name="楕円 488"/>
        <xdr:cNvSpPr/>
      </xdr:nvSpPr>
      <xdr:spPr>
        <a:xfrm>
          <a:off x="8794750" y="158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10795</xdr:rowOff>
    </xdr:from>
    <xdr:ext cx="527685" cy="258445"/>
    <xdr:sp macro="" textlink="">
      <xdr:nvSpPr>
        <xdr:cNvPr id="490" name="テキスト ボックス 489"/>
        <xdr:cNvSpPr txBox="1"/>
      </xdr:nvSpPr>
      <xdr:spPr>
        <a:xfrm>
          <a:off x="8594090" y="158984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41275</xdr:rowOff>
    </xdr:from>
    <xdr:to>
      <xdr:col>46</xdr:col>
      <xdr:colOff>38100</xdr:colOff>
      <xdr:row>96</xdr:row>
      <xdr:rowOff>143510</xdr:rowOff>
    </xdr:to>
    <xdr:sp macro="" textlink="">
      <xdr:nvSpPr>
        <xdr:cNvPr id="491" name="楕円 490"/>
        <xdr:cNvSpPr/>
      </xdr:nvSpPr>
      <xdr:spPr>
        <a:xfrm>
          <a:off x="7985125" y="159289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133985</xdr:rowOff>
    </xdr:from>
    <xdr:ext cx="527685" cy="252095"/>
    <xdr:sp macro="" textlink="">
      <xdr:nvSpPr>
        <xdr:cNvPr id="492" name="テキスト ボックス 491"/>
        <xdr:cNvSpPr txBox="1"/>
      </xdr:nvSpPr>
      <xdr:spPr>
        <a:xfrm>
          <a:off x="7784465" y="160216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97790</xdr:rowOff>
    </xdr:from>
    <xdr:to>
      <xdr:col>41</xdr:col>
      <xdr:colOff>101600</xdr:colOff>
      <xdr:row>97</xdr:row>
      <xdr:rowOff>27940</xdr:rowOff>
    </xdr:to>
    <xdr:sp macro="" textlink="">
      <xdr:nvSpPr>
        <xdr:cNvPr id="493" name="楕円 492"/>
        <xdr:cNvSpPr/>
      </xdr:nvSpPr>
      <xdr:spPr>
        <a:xfrm>
          <a:off x="7159625" y="159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19050</xdr:rowOff>
    </xdr:from>
    <xdr:ext cx="527685" cy="252095"/>
    <xdr:sp macro="" textlink="">
      <xdr:nvSpPr>
        <xdr:cNvPr id="494" name="テキスト ボックス 493"/>
        <xdr:cNvSpPr txBox="1"/>
      </xdr:nvSpPr>
      <xdr:spPr>
        <a:xfrm>
          <a:off x="6974840" y="16078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165100</xdr:colOff>
      <xdr:row>97</xdr:row>
      <xdr:rowOff>161290</xdr:rowOff>
    </xdr:to>
    <xdr:sp macro="" textlink="">
      <xdr:nvSpPr>
        <xdr:cNvPr id="495" name="楕円 494"/>
        <xdr:cNvSpPr/>
      </xdr:nvSpPr>
      <xdr:spPr>
        <a:xfrm>
          <a:off x="6350000"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152400</xdr:rowOff>
    </xdr:from>
    <xdr:ext cx="527685" cy="259080"/>
    <xdr:sp macro="" textlink="">
      <xdr:nvSpPr>
        <xdr:cNvPr id="496" name="テキスト ボックス 495"/>
        <xdr:cNvSpPr txBox="1"/>
      </xdr:nvSpPr>
      <xdr:spPr>
        <a:xfrm>
          <a:off x="6149340" y="16211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7" name="正方形/長方形 49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8" name="正方形/長方形 49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9" name="正方形/長方形 49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500" name="正方形/長方形 49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1" name="正方形/長方形 50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2" name="正方形/長方形 50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3" name="正方形/長方形 50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4" name="正方形/長方形 50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5" name="テキスト ボックス 50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6" name="直線コネクタ 50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507" name="直線コネクタ 506"/>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2570"/>
    <xdr:sp macro="" textlink="">
      <xdr:nvSpPr>
        <xdr:cNvPr id="508" name="テキスト ボックス 507"/>
        <xdr:cNvSpPr txBox="1"/>
      </xdr:nvSpPr>
      <xdr:spPr>
        <a:xfrm>
          <a:off x="11181080"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09" name="直線コネクタ 508"/>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52705</xdr:rowOff>
    </xdr:from>
    <xdr:ext cx="595630" cy="242570"/>
    <xdr:sp macro="" textlink="">
      <xdr:nvSpPr>
        <xdr:cNvPr id="510" name="テキスト ボックス 509"/>
        <xdr:cNvSpPr txBox="1"/>
      </xdr:nvSpPr>
      <xdr:spPr>
        <a:xfrm>
          <a:off x="10866120" y="5837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11" name="直線コネクタ 510"/>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107315</xdr:rowOff>
    </xdr:from>
    <xdr:ext cx="595630" cy="249555"/>
    <xdr:sp macro="" textlink="">
      <xdr:nvSpPr>
        <xdr:cNvPr id="512" name="テキスト ボックス 511"/>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13" name="直線コネクタ 512"/>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162560</xdr:rowOff>
    </xdr:from>
    <xdr:ext cx="595630" cy="242570"/>
    <xdr:sp macro="" textlink="">
      <xdr:nvSpPr>
        <xdr:cNvPr id="514" name="テキスト ボックス 513"/>
        <xdr:cNvSpPr txBox="1"/>
      </xdr:nvSpPr>
      <xdr:spPr>
        <a:xfrm>
          <a:off x="10866120" y="4956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5" name="直線コネクタ 51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2570"/>
    <xdr:sp macro="" textlink="">
      <xdr:nvSpPr>
        <xdr:cNvPr id="516" name="テキスト ボックス 515"/>
        <xdr:cNvSpPr txBox="1"/>
      </xdr:nvSpPr>
      <xdr:spPr>
        <a:xfrm>
          <a:off x="1086612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7"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85090</xdr:rowOff>
    </xdr:from>
    <xdr:to>
      <xdr:col>85</xdr:col>
      <xdr:colOff>126365</xdr:colOff>
      <xdr:row>38</xdr:row>
      <xdr:rowOff>71755</xdr:rowOff>
    </xdr:to>
    <xdr:cxnSp macro="">
      <xdr:nvCxnSpPr>
        <xdr:cNvPr id="518" name="直線コネクタ 517"/>
        <xdr:cNvCxnSpPr/>
      </xdr:nvCxnSpPr>
      <xdr:spPr>
        <a:xfrm flipV="1">
          <a:off x="14968220" y="5374640"/>
          <a:ext cx="1270" cy="977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74930</xdr:rowOff>
    </xdr:from>
    <xdr:ext cx="534670" cy="249555"/>
    <xdr:sp macro="" textlink="">
      <xdr:nvSpPr>
        <xdr:cNvPr id="519" name="消防費最小値テキスト"/>
        <xdr:cNvSpPr txBox="1"/>
      </xdr:nvSpPr>
      <xdr:spPr>
        <a:xfrm>
          <a:off x="15017750" y="63550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71755</xdr:rowOff>
    </xdr:from>
    <xdr:to>
      <xdr:col>86</xdr:col>
      <xdr:colOff>25400</xdr:colOff>
      <xdr:row>38</xdr:row>
      <xdr:rowOff>71755</xdr:rowOff>
    </xdr:to>
    <xdr:cxnSp macro="">
      <xdr:nvCxnSpPr>
        <xdr:cNvPr id="520" name="直線コネクタ 519"/>
        <xdr:cNvCxnSpPr/>
      </xdr:nvCxnSpPr>
      <xdr:spPr>
        <a:xfrm>
          <a:off x="14881225" y="635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31</xdr:row>
      <xdr:rowOff>33655</xdr:rowOff>
    </xdr:from>
    <xdr:ext cx="598805" cy="249555"/>
    <xdr:sp macro="" textlink="">
      <xdr:nvSpPr>
        <xdr:cNvPr id="521" name="消防費最大値テキスト"/>
        <xdr:cNvSpPr txBox="1"/>
      </xdr:nvSpPr>
      <xdr:spPr>
        <a:xfrm>
          <a:off x="15017750" y="51581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dr:col>85</xdr:col>
      <xdr:colOff>38100</xdr:colOff>
      <xdr:row>32</xdr:row>
      <xdr:rowOff>85090</xdr:rowOff>
    </xdr:from>
    <xdr:to>
      <xdr:col>86</xdr:col>
      <xdr:colOff>25400</xdr:colOff>
      <xdr:row>32</xdr:row>
      <xdr:rowOff>85090</xdr:rowOff>
    </xdr:to>
    <xdr:cxnSp macro="">
      <xdr:nvCxnSpPr>
        <xdr:cNvPr id="522" name="直線コネクタ 521"/>
        <xdr:cNvCxnSpPr/>
      </xdr:nvCxnSpPr>
      <xdr:spPr>
        <a:xfrm>
          <a:off x="14881225" y="53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27940</xdr:rowOff>
    </xdr:from>
    <xdr:to>
      <xdr:col>85</xdr:col>
      <xdr:colOff>127000</xdr:colOff>
      <xdr:row>38</xdr:row>
      <xdr:rowOff>50165</xdr:rowOff>
    </xdr:to>
    <xdr:cxnSp macro="">
      <xdr:nvCxnSpPr>
        <xdr:cNvPr id="523" name="直線コネクタ 522"/>
        <xdr:cNvCxnSpPr/>
      </xdr:nvCxnSpPr>
      <xdr:spPr>
        <a:xfrm>
          <a:off x="14195425" y="6308090"/>
          <a:ext cx="7747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129540</xdr:rowOff>
    </xdr:from>
    <xdr:ext cx="534670" cy="242570"/>
    <xdr:sp macro="" textlink="">
      <xdr:nvSpPr>
        <xdr:cNvPr id="524" name="消防費平均値テキスト"/>
        <xdr:cNvSpPr txBox="1"/>
      </xdr:nvSpPr>
      <xdr:spPr>
        <a:xfrm>
          <a:off x="15017750" y="607949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107315</xdr:rowOff>
    </xdr:from>
    <xdr:to>
      <xdr:col>85</xdr:col>
      <xdr:colOff>174625</xdr:colOff>
      <xdr:row>38</xdr:row>
      <xdr:rowOff>40005</xdr:rowOff>
    </xdr:to>
    <xdr:sp macro="" textlink="">
      <xdr:nvSpPr>
        <xdr:cNvPr id="525" name="フローチャート: 判断 524"/>
        <xdr:cNvSpPr/>
      </xdr:nvSpPr>
      <xdr:spPr>
        <a:xfrm>
          <a:off x="14919325" y="62223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27940</xdr:rowOff>
    </xdr:from>
    <xdr:to>
      <xdr:col>81</xdr:col>
      <xdr:colOff>50800</xdr:colOff>
      <xdr:row>38</xdr:row>
      <xdr:rowOff>48260</xdr:rowOff>
    </xdr:to>
    <xdr:cxnSp macro="">
      <xdr:nvCxnSpPr>
        <xdr:cNvPr id="526" name="直線コネクタ 525"/>
        <xdr:cNvCxnSpPr/>
      </xdr:nvCxnSpPr>
      <xdr:spPr>
        <a:xfrm flipV="1">
          <a:off x="13385800" y="630809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134620</xdr:rowOff>
    </xdr:from>
    <xdr:to>
      <xdr:col>81</xdr:col>
      <xdr:colOff>101600</xdr:colOff>
      <xdr:row>38</xdr:row>
      <xdr:rowOff>67310</xdr:rowOff>
    </xdr:to>
    <xdr:sp macro="" textlink="">
      <xdr:nvSpPr>
        <xdr:cNvPr id="527" name="フローチャート: 判断 526"/>
        <xdr:cNvSpPr/>
      </xdr:nvSpPr>
      <xdr:spPr>
        <a:xfrm>
          <a:off x="14144625" y="624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83185</xdr:rowOff>
    </xdr:from>
    <xdr:ext cx="527685" cy="242570"/>
    <xdr:sp macro="" textlink="">
      <xdr:nvSpPr>
        <xdr:cNvPr id="528" name="テキスト ボックス 527"/>
        <xdr:cNvSpPr txBox="1"/>
      </xdr:nvSpPr>
      <xdr:spPr>
        <a:xfrm>
          <a:off x="13959840" y="60331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47625</xdr:rowOff>
    </xdr:from>
    <xdr:to>
      <xdr:col>76</xdr:col>
      <xdr:colOff>114300</xdr:colOff>
      <xdr:row>38</xdr:row>
      <xdr:rowOff>48260</xdr:rowOff>
    </xdr:to>
    <xdr:cxnSp macro="">
      <xdr:nvCxnSpPr>
        <xdr:cNvPr id="529" name="直線コネクタ 528"/>
        <xdr:cNvCxnSpPr/>
      </xdr:nvCxnSpPr>
      <xdr:spPr>
        <a:xfrm>
          <a:off x="12573000" y="632777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135255</xdr:rowOff>
    </xdr:from>
    <xdr:to>
      <xdr:col>76</xdr:col>
      <xdr:colOff>165100</xdr:colOff>
      <xdr:row>38</xdr:row>
      <xdr:rowOff>67945</xdr:rowOff>
    </xdr:to>
    <xdr:sp macro="" textlink="">
      <xdr:nvSpPr>
        <xdr:cNvPr id="530" name="フローチャート: 判断 529"/>
        <xdr:cNvSpPr/>
      </xdr:nvSpPr>
      <xdr:spPr>
        <a:xfrm>
          <a:off x="13335000" y="6250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84455</xdr:rowOff>
    </xdr:from>
    <xdr:ext cx="527685" cy="242570"/>
    <xdr:sp macro="" textlink="">
      <xdr:nvSpPr>
        <xdr:cNvPr id="531" name="テキスト ボックス 530"/>
        <xdr:cNvSpPr txBox="1"/>
      </xdr:nvSpPr>
      <xdr:spPr>
        <a:xfrm>
          <a:off x="13134340" y="603440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47625</xdr:rowOff>
    </xdr:from>
    <xdr:to>
      <xdr:col>71</xdr:col>
      <xdr:colOff>174625</xdr:colOff>
      <xdr:row>38</xdr:row>
      <xdr:rowOff>55245</xdr:rowOff>
    </xdr:to>
    <xdr:cxnSp macro="">
      <xdr:nvCxnSpPr>
        <xdr:cNvPr id="532" name="直線コネクタ 531"/>
        <xdr:cNvCxnSpPr/>
      </xdr:nvCxnSpPr>
      <xdr:spPr>
        <a:xfrm flipV="1">
          <a:off x="11750675" y="632777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110490</xdr:rowOff>
    </xdr:from>
    <xdr:to>
      <xdr:col>72</xdr:col>
      <xdr:colOff>38100</xdr:colOff>
      <xdr:row>38</xdr:row>
      <xdr:rowOff>43180</xdr:rowOff>
    </xdr:to>
    <xdr:sp macro="" textlink="">
      <xdr:nvSpPr>
        <xdr:cNvPr id="533" name="フローチャート: 判断 532"/>
        <xdr:cNvSpPr/>
      </xdr:nvSpPr>
      <xdr:spPr>
        <a:xfrm>
          <a:off x="12525375" y="62255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59690</xdr:rowOff>
    </xdr:from>
    <xdr:ext cx="527685" cy="242570"/>
    <xdr:sp macro="" textlink="">
      <xdr:nvSpPr>
        <xdr:cNvPr id="534" name="テキスト ボックス 533"/>
        <xdr:cNvSpPr txBox="1"/>
      </xdr:nvSpPr>
      <xdr:spPr>
        <a:xfrm>
          <a:off x="12324715" y="600964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128905</xdr:rowOff>
    </xdr:from>
    <xdr:to>
      <xdr:col>67</xdr:col>
      <xdr:colOff>101600</xdr:colOff>
      <xdr:row>38</xdr:row>
      <xdr:rowOff>61595</xdr:rowOff>
    </xdr:to>
    <xdr:sp macro="" textlink="">
      <xdr:nvSpPr>
        <xdr:cNvPr id="535" name="フローチャート: 判断 534"/>
        <xdr:cNvSpPr/>
      </xdr:nvSpPr>
      <xdr:spPr>
        <a:xfrm>
          <a:off x="11699875" y="6243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77470</xdr:rowOff>
    </xdr:from>
    <xdr:ext cx="527685" cy="249555"/>
    <xdr:sp macro="" textlink="">
      <xdr:nvSpPr>
        <xdr:cNvPr id="536" name="テキスト ボックス 535"/>
        <xdr:cNvSpPr txBox="1"/>
      </xdr:nvSpPr>
      <xdr:spPr>
        <a:xfrm>
          <a:off x="11515090" y="60274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7" name="テキスト ボックス 53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8" name="テキスト ボックス 53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9" name="テキスト ボックス 53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0" name="テキスト ボックス 53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1" name="テキスト ボックス 54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1270</xdr:rowOff>
    </xdr:from>
    <xdr:to>
      <xdr:col>85</xdr:col>
      <xdr:colOff>174625</xdr:colOff>
      <xdr:row>38</xdr:row>
      <xdr:rowOff>99060</xdr:rowOff>
    </xdr:to>
    <xdr:sp macro="" textlink="">
      <xdr:nvSpPr>
        <xdr:cNvPr id="542" name="楕円 541"/>
        <xdr:cNvSpPr/>
      </xdr:nvSpPr>
      <xdr:spPr>
        <a:xfrm>
          <a:off x="14919325" y="62814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86995</xdr:rowOff>
    </xdr:from>
    <xdr:ext cx="534670" cy="242570"/>
    <xdr:sp macro="" textlink="">
      <xdr:nvSpPr>
        <xdr:cNvPr id="543" name="消防費該当値テキスト"/>
        <xdr:cNvSpPr txBox="1"/>
      </xdr:nvSpPr>
      <xdr:spPr>
        <a:xfrm>
          <a:off x="15017750" y="620204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143510</xdr:rowOff>
    </xdr:from>
    <xdr:to>
      <xdr:col>81</xdr:col>
      <xdr:colOff>101600</xdr:colOff>
      <xdr:row>38</xdr:row>
      <xdr:rowOff>76200</xdr:rowOff>
    </xdr:to>
    <xdr:sp macro="" textlink="">
      <xdr:nvSpPr>
        <xdr:cNvPr id="544" name="楕円 543"/>
        <xdr:cNvSpPr/>
      </xdr:nvSpPr>
      <xdr:spPr>
        <a:xfrm>
          <a:off x="14144625" y="625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67945</xdr:rowOff>
    </xdr:from>
    <xdr:ext cx="527685" cy="249555"/>
    <xdr:sp macro="" textlink="">
      <xdr:nvSpPr>
        <xdr:cNvPr id="545" name="テキスト ボックス 544"/>
        <xdr:cNvSpPr txBox="1"/>
      </xdr:nvSpPr>
      <xdr:spPr>
        <a:xfrm>
          <a:off x="13959840" y="63480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164465</xdr:rowOff>
    </xdr:from>
    <xdr:to>
      <xdr:col>76</xdr:col>
      <xdr:colOff>165100</xdr:colOff>
      <xdr:row>38</xdr:row>
      <xdr:rowOff>97155</xdr:rowOff>
    </xdr:to>
    <xdr:sp macro="" textlink="">
      <xdr:nvSpPr>
        <xdr:cNvPr id="546" name="楕円 545"/>
        <xdr:cNvSpPr/>
      </xdr:nvSpPr>
      <xdr:spPr>
        <a:xfrm>
          <a:off x="1333500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88900</xdr:rowOff>
    </xdr:from>
    <xdr:ext cx="527685" cy="242570"/>
    <xdr:sp macro="" textlink="">
      <xdr:nvSpPr>
        <xdr:cNvPr id="547" name="テキスト ボックス 546"/>
        <xdr:cNvSpPr txBox="1"/>
      </xdr:nvSpPr>
      <xdr:spPr>
        <a:xfrm>
          <a:off x="13134340" y="63690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163830</xdr:rowOff>
    </xdr:from>
    <xdr:to>
      <xdr:col>72</xdr:col>
      <xdr:colOff>38100</xdr:colOff>
      <xdr:row>38</xdr:row>
      <xdr:rowOff>96520</xdr:rowOff>
    </xdr:to>
    <xdr:sp macro="" textlink="">
      <xdr:nvSpPr>
        <xdr:cNvPr id="548" name="楕円 547"/>
        <xdr:cNvSpPr/>
      </xdr:nvSpPr>
      <xdr:spPr>
        <a:xfrm>
          <a:off x="12525375" y="6278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88265</xdr:rowOff>
    </xdr:from>
    <xdr:ext cx="527685" cy="242570"/>
    <xdr:sp macro="" textlink="">
      <xdr:nvSpPr>
        <xdr:cNvPr id="549" name="テキスト ボックス 548"/>
        <xdr:cNvSpPr txBox="1"/>
      </xdr:nvSpPr>
      <xdr:spPr>
        <a:xfrm>
          <a:off x="12324715" y="63684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5715</xdr:rowOff>
    </xdr:from>
    <xdr:to>
      <xdr:col>67</xdr:col>
      <xdr:colOff>101600</xdr:colOff>
      <xdr:row>38</xdr:row>
      <xdr:rowOff>104140</xdr:rowOff>
    </xdr:to>
    <xdr:sp macro="" textlink="">
      <xdr:nvSpPr>
        <xdr:cNvPr id="550" name="楕円 549"/>
        <xdr:cNvSpPr/>
      </xdr:nvSpPr>
      <xdr:spPr>
        <a:xfrm>
          <a:off x="11699875" y="6285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95250</xdr:rowOff>
    </xdr:from>
    <xdr:ext cx="527685" cy="242570"/>
    <xdr:sp macro="" textlink="">
      <xdr:nvSpPr>
        <xdr:cNvPr id="551" name="テキスト ボックス 550"/>
        <xdr:cNvSpPr txBox="1"/>
      </xdr:nvSpPr>
      <xdr:spPr>
        <a:xfrm>
          <a:off x="11515090" y="63754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2" name="正方形/長方形 55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3" name="正方形/長方形 55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4" name="正方形/長方形 55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5" name="正方形/長方形 55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6" name="正方形/長方形 55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7" name="正方形/長方形 55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8" name="正方形/長方形 55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9" name="正方形/長方形 55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60" name="テキスト ボックス 559"/>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1" name="直線コネクタ 56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9555"/>
    <xdr:sp macro="" textlink="">
      <xdr:nvSpPr>
        <xdr:cNvPr id="562" name="テキスト ボックス 561"/>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42545</xdr:rowOff>
    </xdr:from>
    <xdr:to>
      <xdr:col>89</xdr:col>
      <xdr:colOff>174625</xdr:colOff>
      <xdr:row>59</xdr:row>
      <xdr:rowOff>42545</xdr:rowOff>
    </xdr:to>
    <xdr:cxnSp macro="">
      <xdr:nvCxnSpPr>
        <xdr:cNvPr id="563" name="直線コネクタ 562"/>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71120</xdr:rowOff>
    </xdr:from>
    <xdr:ext cx="524510" cy="249555"/>
    <xdr:sp macro="" textlink="">
      <xdr:nvSpPr>
        <xdr:cNvPr id="564" name="テキスト ボックス 563"/>
        <xdr:cNvSpPr txBox="1"/>
      </xdr:nvSpPr>
      <xdr:spPr>
        <a:xfrm>
          <a:off x="10930255" y="965327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174625</xdr:colOff>
      <xdr:row>57</xdr:row>
      <xdr:rowOff>5715</xdr:rowOff>
    </xdr:to>
    <xdr:cxnSp macro="">
      <xdr:nvCxnSpPr>
        <xdr:cNvPr id="565" name="直線コネクタ 564"/>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24510" cy="249555"/>
    <xdr:sp macro="" textlink="">
      <xdr:nvSpPr>
        <xdr:cNvPr id="566" name="テキスト ボックス 565"/>
        <xdr:cNvSpPr txBox="1"/>
      </xdr:nvSpPr>
      <xdr:spPr>
        <a:xfrm>
          <a:off x="10930255" y="9286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134620</xdr:rowOff>
    </xdr:from>
    <xdr:to>
      <xdr:col>89</xdr:col>
      <xdr:colOff>174625</xdr:colOff>
      <xdr:row>54</xdr:row>
      <xdr:rowOff>134620</xdr:rowOff>
    </xdr:to>
    <xdr:cxnSp macro="">
      <xdr:nvCxnSpPr>
        <xdr:cNvPr id="567" name="直線コネクタ 56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162560</xdr:rowOff>
    </xdr:from>
    <xdr:ext cx="524510" cy="242570"/>
    <xdr:sp macro="" textlink="">
      <xdr:nvSpPr>
        <xdr:cNvPr id="568" name="テキスト ボックス 567"/>
        <xdr:cNvSpPr txBox="1"/>
      </xdr:nvSpPr>
      <xdr:spPr>
        <a:xfrm>
          <a:off x="10930255" y="8919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97790</xdr:rowOff>
    </xdr:from>
    <xdr:to>
      <xdr:col>89</xdr:col>
      <xdr:colOff>174625</xdr:colOff>
      <xdr:row>52</xdr:row>
      <xdr:rowOff>97790</xdr:rowOff>
    </xdr:to>
    <xdr:cxnSp macro="">
      <xdr:nvCxnSpPr>
        <xdr:cNvPr id="569" name="直線コネクタ 568"/>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126365</xdr:rowOff>
    </xdr:from>
    <xdr:ext cx="595630" cy="242570"/>
    <xdr:sp macro="" textlink="">
      <xdr:nvSpPr>
        <xdr:cNvPr id="570" name="テキスト ボックス 569"/>
        <xdr:cNvSpPr txBox="1"/>
      </xdr:nvSpPr>
      <xdr:spPr>
        <a:xfrm>
          <a:off x="10866120"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60960</xdr:rowOff>
    </xdr:from>
    <xdr:to>
      <xdr:col>89</xdr:col>
      <xdr:colOff>174625</xdr:colOff>
      <xdr:row>50</xdr:row>
      <xdr:rowOff>60960</xdr:rowOff>
    </xdr:to>
    <xdr:cxnSp macro="">
      <xdr:nvCxnSpPr>
        <xdr:cNvPr id="571" name="直線コネクタ 570"/>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89535</xdr:rowOff>
    </xdr:from>
    <xdr:ext cx="595630" cy="242570"/>
    <xdr:sp macro="" textlink="">
      <xdr:nvSpPr>
        <xdr:cNvPr id="572" name="テキスト ボックス 571"/>
        <xdr:cNvSpPr txBox="1"/>
      </xdr:nvSpPr>
      <xdr:spPr>
        <a:xfrm>
          <a:off x="10866120"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3" name="直線コネクタ 572"/>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2570"/>
    <xdr:sp macro="" textlink="">
      <xdr:nvSpPr>
        <xdr:cNvPr id="574" name="テキスト ボックス 573"/>
        <xdr:cNvSpPr txBox="1"/>
      </xdr:nvSpPr>
      <xdr:spPr>
        <a:xfrm>
          <a:off x="1086612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5"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36195</xdr:rowOff>
    </xdr:from>
    <xdr:to>
      <xdr:col>85</xdr:col>
      <xdr:colOff>126365</xdr:colOff>
      <xdr:row>58</xdr:row>
      <xdr:rowOff>124460</xdr:rowOff>
    </xdr:to>
    <xdr:cxnSp macro="">
      <xdr:nvCxnSpPr>
        <xdr:cNvPr id="576" name="直線コネクタ 575"/>
        <xdr:cNvCxnSpPr/>
      </xdr:nvCxnSpPr>
      <xdr:spPr>
        <a:xfrm flipV="1">
          <a:off x="14968220" y="829754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127635</xdr:rowOff>
    </xdr:from>
    <xdr:ext cx="534670" cy="242570"/>
    <xdr:sp macro="" textlink="">
      <xdr:nvSpPr>
        <xdr:cNvPr id="577" name="教育費最小値テキスト"/>
        <xdr:cNvSpPr txBox="1"/>
      </xdr:nvSpPr>
      <xdr:spPr>
        <a:xfrm>
          <a:off x="15017750" y="970978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124460</xdr:rowOff>
    </xdr:from>
    <xdr:to>
      <xdr:col>86</xdr:col>
      <xdr:colOff>25400</xdr:colOff>
      <xdr:row>58</xdr:row>
      <xdr:rowOff>124460</xdr:rowOff>
    </xdr:to>
    <xdr:cxnSp macro="">
      <xdr:nvCxnSpPr>
        <xdr:cNvPr id="578" name="直線コネクタ 577"/>
        <xdr:cNvCxnSpPr/>
      </xdr:nvCxnSpPr>
      <xdr:spPr>
        <a:xfrm>
          <a:off x="14881225" y="9706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48</xdr:row>
      <xdr:rowOff>149860</xdr:rowOff>
    </xdr:from>
    <xdr:ext cx="598805" cy="242570"/>
    <xdr:sp macro="" textlink="">
      <xdr:nvSpPr>
        <xdr:cNvPr id="579" name="教育費最大値テキスト"/>
        <xdr:cNvSpPr txBox="1"/>
      </xdr:nvSpPr>
      <xdr:spPr>
        <a:xfrm>
          <a:off x="15017750" y="808101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dr:col>85</xdr:col>
      <xdr:colOff>38100</xdr:colOff>
      <xdr:row>50</xdr:row>
      <xdr:rowOff>36195</xdr:rowOff>
    </xdr:from>
    <xdr:to>
      <xdr:col>86</xdr:col>
      <xdr:colOff>25400</xdr:colOff>
      <xdr:row>50</xdr:row>
      <xdr:rowOff>36195</xdr:rowOff>
    </xdr:to>
    <xdr:cxnSp macro="">
      <xdr:nvCxnSpPr>
        <xdr:cNvPr id="580" name="直線コネクタ 579"/>
        <xdr:cNvCxnSpPr/>
      </xdr:nvCxnSpPr>
      <xdr:spPr>
        <a:xfrm>
          <a:off x="14881225" y="8297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94615</xdr:rowOff>
    </xdr:from>
    <xdr:to>
      <xdr:col>85</xdr:col>
      <xdr:colOff>127000</xdr:colOff>
      <xdr:row>56</xdr:row>
      <xdr:rowOff>17145</xdr:rowOff>
    </xdr:to>
    <xdr:cxnSp macro="">
      <xdr:nvCxnSpPr>
        <xdr:cNvPr id="581" name="直線コネクタ 580"/>
        <xdr:cNvCxnSpPr/>
      </xdr:nvCxnSpPr>
      <xdr:spPr>
        <a:xfrm>
          <a:off x="14195425" y="9181465"/>
          <a:ext cx="7747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151765</xdr:rowOff>
    </xdr:from>
    <xdr:ext cx="534670" cy="242570"/>
    <xdr:sp macro="" textlink="">
      <xdr:nvSpPr>
        <xdr:cNvPr id="582" name="教育費平均値テキスト"/>
        <xdr:cNvSpPr txBox="1"/>
      </xdr:nvSpPr>
      <xdr:spPr>
        <a:xfrm>
          <a:off x="15017750" y="9073515"/>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129540</xdr:rowOff>
    </xdr:from>
    <xdr:to>
      <xdr:col>85</xdr:col>
      <xdr:colOff>174625</xdr:colOff>
      <xdr:row>56</xdr:row>
      <xdr:rowOff>62230</xdr:rowOff>
    </xdr:to>
    <xdr:sp macro="" textlink="">
      <xdr:nvSpPr>
        <xdr:cNvPr id="583" name="フローチャート: 判断 582"/>
        <xdr:cNvSpPr/>
      </xdr:nvSpPr>
      <xdr:spPr>
        <a:xfrm>
          <a:off x="14919325" y="92163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94615</xdr:rowOff>
    </xdr:from>
    <xdr:to>
      <xdr:col>81</xdr:col>
      <xdr:colOff>50800</xdr:colOff>
      <xdr:row>56</xdr:row>
      <xdr:rowOff>132715</xdr:rowOff>
    </xdr:to>
    <xdr:cxnSp macro="">
      <xdr:nvCxnSpPr>
        <xdr:cNvPr id="584" name="直線コネクタ 583"/>
        <xdr:cNvCxnSpPr/>
      </xdr:nvCxnSpPr>
      <xdr:spPr>
        <a:xfrm flipV="1">
          <a:off x="13385800" y="9181465"/>
          <a:ext cx="809625"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33020</xdr:rowOff>
    </xdr:from>
    <xdr:to>
      <xdr:col>81</xdr:col>
      <xdr:colOff>101600</xdr:colOff>
      <xdr:row>56</xdr:row>
      <xdr:rowOff>130810</xdr:rowOff>
    </xdr:to>
    <xdr:sp macro="" textlink="">
      <xdr:nvSpPr>
        <xdr:cNvPr id="585" name="フローチャート: 判断 584"/>
        <xdr:cNvSpPr/>
      </xdr:nvSpPr>
      <xdr:spPr>
        <a:xfrm>
          <a:off x="14144625" y="9284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122555</xdr:rowOff>
    </xdr:from>
    <xdr:ext cx="527685" cy="242570"/>
    <xdr:sp macro="" textlink="">
      <xdr:nvSpPr>
        <xdr:cNvPr id="586" name="テキスト ボックス 585"/>
        <xdr:cNvSpPr txBox="1"/>
      </xdr:nvSpPr>
      <xdr:spPr>
        <a:xfrm>
          <a:off x="13959840" y="937450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55</xdr:row>
      <xdr:rowOff>105410</xdr:rowOff>
    </xdr:from>
    <xdr:to>
      <xdr:col>76</xdr:col>
      <xdr:colOff>114300</xdr:colOff>
      <xdr:row>56</xdr:row>
      <xdr:rowOff>132715</xdr:rowOff>
    </xdr:to>
    <xdr:cxnSp macro="">
      <xdr:nvCxnSpPr>
        <xdr:cNvPr id="587" name="直線コネクタ 586"/>
        <xdr:cNvCxnSpPr/>
      </xdr:nvCxnSpPr>
      <xdr:spPr>
        <a:xfrm>
          <a:off x="12573000" y="9192260"/>
          <a:ext cx="8128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57785</xdr:rowOff>
    </xdr:from>
    <xdr:to>
      <xdr:col>76</xdr:col>
      <xdr:colOff>165100</xdr:colOff>
      <xdr:row>56</xdr:row>
      <xdr:rowOff>155575</xdr:rowOff>
    </xdr:to>
    <xdr:sp macro="" textlink="">
      <xdr:nvSpPr>
        <xdr:cNvPr id="588" name="フローチャート: 判断 587"/>
        <xdr:cNvSpPr/>
      </xdr:nvSpPr>
      <xdr:spPr>
        <a:xfrm>
          <a:off x="13335000" y="9309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5715</xdr:rowOff>
    </xdr:from>
    <xdr:ext cx="527685" cy="249555"/>
    <xdr:sp macro="" textlink="">
      <xdr:nvSpPr>
        <xdr:cNvPr id="589" name="テキスト ボックス 588"/>
        <xdr:cNvSpPr txBox="1"/>
      </xdr:nvSpPr>
      <xdr:spPr>
        <a:xfrm>
          <a:off x="13134340" y="90925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105410</xdr:rowOff>
    </xdr:from>
    <xdr:to>
      <xdr:col>71</xdr:col>
      <xdr:colOff>174625</xdr:colOff>
      <xdr:row>57</xdr:row>
      <xdr:rowOff>80010</xdr:rowOff>
    </xdr:to>
    <xdr:cxnSp macro="">
      <xdr:nvCxnSpPr>
        <xdr:cNvPr id="590" name="直線コネクタ 589"/>
        <xdr:cNvCxnSpPr/>
      </xdr:nvCxnSpPr>
      <xdr:spPr>
        <a:xfrm flipV="1">
          <a:off x="11750675" y="9192260"/>
          <a:ext cx="822325"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32385</xdr:rowOff>
    </xdr:from>
    <xdr:to>
      <xdr:col>72</xdr:col>
      <xdr:colOff>38100</xdr:colOff>
      <xdr:row>56</xdr:row>
      <xdr:rowOff>130175</xdr:rowOff>
    </xdr:to>
    <xdr:sp macro="" textlink="">
      <xdr:nvSpPr>
        <xdr:cNvPr id="591" name="フローチャート: 判断 590"/>
        <xdr:cNvSpPr/>
      </xdr:nvSpPr>
      <xdr:spPr>
        <a:xfrm>
          <a:off x="12525375" y="9284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121920</xdr:rowOff>
    </xdr:from>
    <xdr:ext cx="527685" cy="242570"/>
    <xdr:sp macro="" textlink="">
      <xdr:nvSpPr>
        <xdr:cNvPr id="592" name="テキスト ボックス 591"/>
        <xdr:cNvSpPr txBox="1"/>
      </xdr:nvSpPr>
      <xdr:spPr>
        <a:xfrm>
          <a:off x="12324715" y="93738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75565</xdr:rowOff>
    </xdr:from>
    <xdr:to>
      <xdr:col>67</xdr:col>
      <xdr:colOff>101600</xdr:colOff>
      <xdr:row>57</xdr:row>
      <xdr:rowOff>8255</xdr:rowOff>
    </xdr:to>
    <xdr:sp macro="" textlink="">
      <xdr:nvSpPr>
        <xdr:cNvPr id="593" name="フローチャート: 判断 592"/>
        <xdr:cNvSpPr/>
      </xdr:nvSpPr>
      <xdr:spPr>
        <a:xfrm>
          <a:off x="11699875" y="9327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24765</xdr:rowOff>
    </xdr:from>
    <xdr:ext cx="527685" cy="242570"/>
    <xdr:sp macro="" textlink="">
      <xdr:nvSpPr>
        <xdr:cNvPr id="594" name="テキスト ボックス 593"/>
        <xdr:cNvSpPr txBox="1"/>
      </xdr:nvSpPr>
      <xdr:spPr>
        <a:xfrm>
          <a:off x="11515090" y="91116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5" name="テキスト ボックス 594"/>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6" name="テキスト ボックス 595"/>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7" name="テキスト ボックス 596"/>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8" name="テキスト ボックス 597"/>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9" name="テキスト ボックス 598"/>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133350</xdr:rowOff>
    </xdr:from>
    <xdr:to>
      <xdr:col>85</xdr:col>
      <xdr:colOff>174625</xdr:colOff>
      <xdr:row>56</xdr:row>
      <xdr:rowOff>66040</xdr:rowOff>
    </xdr:to>
    <xdr:sp macro="" textlink="">
      <xdr:nvSpPr>
        <xdr:cNvPr id="600" name="楕円 599"/>
        <xdr:cNvSpPr/>
      </xdr:nvSpPr>
      <xdr:spPr>
        <a:xfrm>
          <a:off x="14919325" y="92202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55</xdr:row>
      <xdr:rowOff>112395</xdr:rowOff>
    </xdr:from>
    <xdr:ext cx="534670" cy="249555"/>
    <xdr:sp macro="" textlink="">
      <xdr:nvSpPr>
        <xdr:cNvPr id="601" name="教育費該当値テキスト"/>
        <xdr:cNvSpPr txBox="1"/>
      </xdr:nvSpPr>
      <xdr:spPr>
        <a:xfrm>
          <a:off x="15017750" y="91992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45720</xdr:rowOff>
    </xdr:from>
    <xdr:to>
      <xdr:col>81</xdr:col>
      <xdr:colOff>101600</xdr:colOff>
      <xdr:row>55</xdr:row>
      <xdr:rowOff>143510</xdr:rowOff>
    </xdr:to>
    <xdr:sp macro="" textlink="">
      <xdr:nvSpPr>
        <xdr:cNvPr id="602" name="楕円 601"/>
        <xdr:cNvSpPr/>
      </xdr:nvSpPr>
      <xdr:spPr>
        <a:xfrm>
          <a:off x="14144625" y="9132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160020</xdr:rowOff>
    </xdr:from>
    <xdr:ext cx="527685" cy="242570"/>
    <xdr:sp macro="" textlink="">
      <xdr:nvSpPr>
        <xdr:cNvPr id="603" name="テキスト ボックス 602"/>
        <xdr:cNvSpPr txBox="1"/>
      </xdr:nvSpPr>
      <xdr:spPr>
        <a:xfrm>
          <a:off x="13959840" y="89166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83820</xdr:rowOff>
    </xdr:from>
    <xdr:to>
      <xdr:col>76</xdr:col>
      <xdr:colOff>165100</xdr:colOff>
      <xdr:row>57</xdr:row>
      <xdr:rowOff>17145</xdr:rowOff>
    </xdr:to>
    <xdr:sp macro="" textlink="">
      <xdr:nvSpPr>
        <xdr:cNvPr id="604" name="楕円 603"/>
        <xdr:cNvSpPr/>
      </xdr:nvSpPr>
      <xdr:spPr>
        <a:xfrm>
          <a:off x="13335000" y="93357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7620</xdr:rowOff>
    </xdr:from>
    <xdr:ext cx="527685" cy="249555"/>
    <xdr:sp macro="" textlink="">
      <xdr:nvSpPr>
        <xdr:cNvPr id="605" name="テキスト ボックス 604"/>
        <xdr:cNvSpPr txBox="1"/>
      </xdr:nvSpPr>
      <xdr:spPr>
        <a:xfrm>
          <a:off x="13134340" y="94246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57150</xdr:rowOff>
    </xdr:from>
    <xdr:to>
      <xdr:col>72</xdr:col>
      <xdr:colOff>38100</xdr:colOff>
      <xdr:row>55</xdr:row>
      <xdr:rowOff>154940</xdr:rowOff>
    </xdr:to>
    <xdr:sp macro="" textlink="">
      <xdr:nvSpPr>
        <xdr:cNvPr id="606" name="楕円 605"/>
        <xdr:cNvSpPr/>
      </xdr:nvSpPr>
      <xdr:spPr>
        <a:xfrm>
          <a:off x="12525375" y="91440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5715</xdr:rowOff>
    </xdr:from>
    <xdr:ext cx="527685" cy="249555"/>
    <xdr:sp macro="" textlink="">
      <xdr:nvSpPr>
        <xdr:cNvPr id="607" name="テキスト ボックス 606"/>
        <xdr:cNvSpPr txBox="1"/>
      </xdr:nvSpPr>
      <xdr:spPr>
        <a:xfrm>
          <a:off x="12324715" y="89274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31115</xdr:rowOff>
    </xdr:from>
    <xdr:to>
      <xdr:col>67</xdr:col>
      <xdr:colOff>101600</xdr:colOff>
      <xdr:row>57</xdr:row>
      <xdr:rowOff>128905</xdr:rowOff>
    </xdr:to>
    <xdr:sp macro="" textlink="">
      <xdr:nvSpPr>
        <xdr:cNvPr id="608" name="楕円 607"/>
        <xdr:cNvSpPr/>
      </xdr:nvSpPr>
      <xdr:spPr>
        <a:xfrm>
          <a:off x="11699875" y="9448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120650</xdr:rowOff>
    </xdr:from>
    <xdr:ext cx="527685" cy="241935"/>
    <xdr:sp macro="" textlink="">
      <xdr:nvSpPr>
        <xdr:cNvPr id="609" name="テキスト ボックス 608"/>
        <xdr:cNvSpPr txBox="1"/>
      </xdr:nvSpPr>
      <xdr:spPr>
        <a:xfrm>
          <a:off x="11515090" y="953770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0" name="正方形/長方形 609"/>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1" name="正方形/長方形 610"/>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2" name="正方形/長方形 611"/>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3" name="正方形/長方形 612"/>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4" name="正方形/長方形 613"/>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5" name="正方形/長方形 614"/>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6" name="正方形/長方形 615"/>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7" name="正方形/長方形 616"/>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8" name="テキスト ボックス 617"/>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9" name="直線コネクタ 618"/>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20" name="直線コネクタ 619"/>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21" name="テキスト ボックス 620"/>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22" name="直線コネクタ 621"/>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4510" cy="249555"/>
    <xdr:sp macro="" textlink="">
      <xdr:nvSpPr>
        <xdr:cNvPr id="623" name="テキスト ボックス 622"/>
        <xdr:cNvSpPr txBox="1"/>
      </xdr:nvSpPr>
      <xdr:spPr>
        <a:xfrm>
          <a:off x="10930255" y="12588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24" name="直線コネクタ 623"/>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4510" cy="242570"/>
    <xdr:sp macro="" textlink="">
      <xdr:nvSpPr>
        <xdr:cNvPr id="625" name="テキスト ボックス 624"/>
        <xdr:cNvSpPr txBox="1"/>
      </xdr:nvSpPr>
      <xdr:spPr>
        <a:xfrm>
          <a:off x="10930255" y="12221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26" name="直線コネクタ 625"/>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4510" cy="242570"/>
    <xdr:sp macro="" textlink="">
      <xdr:nvSpPr>
        <xdr:cNvPr id="627" name="テキスト ボックス 626"/>
        <xdr:cNvSpPr txBox="1"/>
      </xdr:nvSpPr>
      <xdr:spPr>
        <a:xfrm>
          <a:off x="10930255" y="11854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28" name="直線コネクタ 627"/>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2570"/>
    <xdr:sp macro="" textlink="">
      <xdr:nvSpPr>
        <xdr:cNvPr id="629" name="テキスト ボックス 628"/>
        <xdr:cNvSpPr txBox="1"/>
      </xdr:nvSpPr>
      <xdr:spPr>
        <a:xfrm>
          <a:off x="10866120" y="11487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30" name="直線コネクタ 629"/>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2570"/>
    <xdr:sp macro="" textlink="">
      <xdr:nvSpPr>
        <xdr:cNvPr id="631" name="テキスト ボックス 630"/>
        <xdr:cNvSpPr txBox="1"/>
      </xdr:nvSpPr>
      <xdr:spPr>
        <a:xfrm>
          <a:off x="1086612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2"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50800</xdr:rowOff>
    </xdr:from>
    <xdr:to>
      <xdr:col>85</xdr:col>
      <xdr:colOff>126365</xdr:colOff>
      <xdr:row>79</xdr:row>
      <xdr:rowOff>42545</xdr:rowOff>
    </xdr:to>
    <xdr:cxnSp macro="">
      <xdr:nvCxnSpPr>
        <xdr:cNvPr id="633" name="直線コネクタ 632"/>
        <xdr:cNvCxnSpPr/>
      </xdr:nvCxnSpPr>
      <xdr:spPr>
        <a:xfrm flipV="1">
          <a:off x="14968220" y="1177925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46355</xdr:rowOff>
    </xdr:from>
    <xdr:ext cx="249555" cy="249555"/>
    <xdr:sp macro="" textlink="">
      <xdr:nvSpPr>
        <xdr:cNvPr id="634"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42545</xdr:rowOff>
    </xdr:from>
    <xdr:to>
      <xdr:col>86</xdr:col>
      <xdr:colOff>25400</xdr:colOff>
      <xdr:row>79</xdr:row>
      <xdr:rowOff>42545</xdr:rowOff>
    </xdr:to>
    <xdr:cxnSp macro="">
      <xdr:nvCxnSpPr>
        <xdr:cNvPr id="635" name="直線コネクタ 634"/>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164465</xdr:rowOff>
    </xdr:from>
    <xdr:ext cx="598805" cy="248920"/>
    <xdr:sp macro="" textlink="">
      <xdr:nvSpPr>
        <xdr:cNvPr id="636" name="災害復旧費最大値テキスト"/>
        <xdr:cNvSpPr txBox="1"/>
      </xdr:nvSpPr>
      <xdr:spPr>
        <a:xfrm>
          <a:off x="15017750" y="115627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dr:col>85</xdr:col>
      <xdr:colOff>38100</xdr:colOff>
      <xdr:row>71</xdr:row>
      <xdr:rowOff>50800</xdr:rowOff>
    </xdr:from>
    <xdr:to>
      <xdr:col>86</xdr:col>
      <xdr:colOff>25400</xdr:colOff>
      <xdr:row>71</xdr:row>
      <xdr:rowOff>50800</xdr:rowOff>
    </xdr:to>
    <xdr:cxnSp macro="">
      <xdr:nvCxnSpPr>
        <xdr:cNvPr id="637" name="直線コネクタ 636"/>
        <xdr:cNvCxnSpPr/>
      </xdr:nvCxnSpPr>
      <xdr:spPr>
        <a:xfrm>
          <a:off x="14881225" y="11779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149225</xdr:rowOff>
    </xdr:from>
    <xdr:to>
      <xdr:col>85</xdr:col>
      <xdr:colOff>127000</xdr:colOff>
      <xdr:row>79</xdr:row>
      <xdr:rowOff>32385</xdr:rowOff>
    </xdr:to>
    <xdr:cxnSp macro="">
      <xdr:nvCxnSpPr>
        <xdr:cNvPr id="638" name="直線コネクタ 637"/>
        <xdr:cNvCxnSpPr/>
      </xdr:nvCxnSpPr>
      <xdr:spPr>
        <a:xfrm>
          <a:off x="14195425" y="13033375"/>
          <a:ext cx="7747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66675</xdr:rowOff>
    </xdr:from>
    <xdr:ext cx="469900" cy="249555"/>
    <xdr:sp macro="" textlink="">
      <xdr:nvSpPr>
        <xdr:cNvPr id="639" name="災害復旧費平均値テキスト"/>
        <xdr:cNvSpPr txBox="1"/>
      </xdr:nvSpPr>
      <xdr:spPr>
        <a:xfrm>
          <a:off x="15017750" y="127857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44450</xdr:rowOff>
    </xdr:from>
    <xdr:to>
      <xdr:col>85</xdr:col>
      <xdr:colOff>174625</xdr:colOff>
      <xdr:row>78</xdr:row>
      <xdr:rowOff>142240</xdr:rowOff>
    </xdr:to>
    <xdr:sp macro="" textlink="">
      <xdr:nvSpPr>
        <xdr:cNvPr id="640" name="フローチャート: 判断 639"/>
        <xdr:cNvSpPr/>
      </xdr:nvSpPr>
      <xdr:spPr>
        <a:xfrm>
          <a:off x="14919325" y="129286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55880</xdr:rowOff>
    </xdr:from>
    <xdr:to>
      <xdr:col>81</xdr:col>
      <xdr:colOff>50800</xdr:colOff>
      <xdr:row>78</xdr:row>
      <xdr:rowOff>149225</xdr:rowOff>
    </xdr:to>
    <xdr:cxnSp macro="">
      <xdr:nvCxnSpPr>
        <xdr:cNvPr id="641" name="直線コネクタ 640"/>
        <xdr:cNvCxnSpPr/>
      </xdr:nvCxnSpPr>
      <xdr:spPr>
        <a:xfrm>
          <a:off x="13385800" y="12940030"/>
          <a:ext cx="8096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92075</xdr:rowOff>
    </xdr:from>
    <xdr:to>
      <xdr:col>81</xdr:col>
      <xdr:colOff>101600</xdr:colOff>
      <xdr:row>79</xdr:row>
      <xdr:rowOff>24765</xdr:rowOff>
    </xdr:to>
    <xdr:sp macro="" textlink="">
      <xdr:nvSpPr>
        <xdr:cNvPr id="642" name="フローチャート: 判断 641"/>
        <xdr:cNvSpPr/>
      </xdr:nvSpPr>
      <xdr:spPr>
        <a:xfrm>
          <a:off x="14144625" y="12976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40005</xdr:rowOff>
    </xdr:from>
    <xdr:ext cx="462915" cy="249555"/>
    <xdr:sp macro="" textlink="">
      <xdr:nvSpPr>
        <xdr:cNvPr id="643" name="テキスト ボックス 642"/>
        <xdr:cNvSpPr txBox="1"/>
      </xdr:nvSpPr>
      <xdr:spPr>
        <a:xfrm>
          <a:off x="13976350" y="127590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77</xdr:row>
      <xdr:rowOff>159385</xdr:rowOff>
    </xdr:from>
    <xdr:to>
      <xdr:col>76</xdr:col>
      <xdr:colOff>114300</xdr:colOff>
      <xdr:row>78</xdr:row>
      <xdr:rowOff>55880</xdr:rowOff>
    </xdr:to>
    <xdr:cxnSp macro="">
      <xdr:nvCxnSpPr>
        <xdr:cNvPr id="644" name="直線コネクタ 643"/>
        <xdr:cNvCxnSpPr/>
      </xdr:nvCxnSpPr>
      <xdr:spPr>
        <a:xfrm>
          <a:off x="12573000" y="1287843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97790</xdr:rowOff>
    </xdr:from>
    <xdr:to>
      <xdr:col>76</xdr:col>
      <xdr:colOff>165100</xdr:colOff>
      <xdr:row>79</xdr:row>
      <xdr:rowOff>30480</xdr:rowOff>
    </xdr:to>
    <xdr:sp macro="" textlink="">
      <xdr:nvSpPr>
        <xdr:cNvPr id="645" name="フローチャート: 判断 644"/>
        <xdr:cNvSpPr/>
      </xdr:nvSpPr>
      <xdr:spPr>
        <a:xfrm>
          <a:off x="13335000" y="1298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22225</xdr:rowOff>
    </xdr:from>
    <xdr:ext cx="462915" cy="242570"/>
    <xdr:sp macro="" textlink="">
      <xdr:nvSpPr>
        <xdr:cNvPr id="646" name="テキスト ボックス 645"/>
        <xdr:cNvSpPr txBox="1"/>
      </xdr:nvSpPr>
      <xdr:spPr>
        <a:xfrm>
          <a:off x="13166725" y="1307147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159385</xdr:rowOff>
    </xdr:from>
    <xdr:to>
      <xdr:col>71</xdr:col>
      <xdr:colOff>174625</xdr:colOff>
      <xdr:row>78</xdr:row>
      <xdr:rowOff>116840</xdr:rowOff>
    </xdr:to>
    <xdr:cxnSp macro="">
      <xdr:nvCxnSpPr>
        <xdr:cNvPr id="647" name="直線コネクタ 646"/>
        <xdr:cNvCxnSpPr/>
      </xdr:nvCxnSpPr>
      <xdr:spPr>
        <a:xfrm flipV="1">
          <a:off x="11750675" y="12878435"/>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71755</xdr:rowOff>
    </xdr:from>
    <xdr:to>
      <xdr:col>72</xdr:col>
      <xdr:colOff>38100</xdr:colOff>
      <xdr:row>79</xdr:row>
      <xdr:rowOff>4445</xdr:rowOff>
    </xdr:to>
    <xdr:sp macro="" textlink="">
      <xdr:nvSpPr>
        <xdr:cNvPr id="648" name="フローチャート: 判断 647"/>
        <xdr:cNvSpPr/>
      </xdr:nvSpPr>
      <xdr:spPr>
        <a:xfrm>
          <a:off x="12525375" y="12955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160655</xdr:rowOff>
    </xdr:from>
    <xdr:ext cx="462915" cy="242570"/>
    <xdr:sp macro="" textlink="">
      <xdr:nvSpPr>
        <xdr:cNvPr id="649" name="テキスト ボックス 648"/>
        <xdr:cNvSpPr txBox="1"/>
      </xdr:nvSpPr>
      <xdr:spPr>
        <a:xfrm>
          <a:off x="12357100" y="1304480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48260</xdr:rowOff>
    </xdr:from>
    <xdr:to>
      <xdr:col>67</xdr:col>
      <xdr:colOff>101600</xdr:colOff>
      <xdr:row>78</xdr:row>
      <xdr:rowOff>146050</xdr:rowOff>
    </xdr:to>
    <xdr:sp macro="" textlink="">
      <xdr:nvSpPr>
        <xdr:cNvPr id="650" name="フローチャート: 判断 649"/>
        <xdr:cNvSpPr/>
      </xdr:nvSpPr>
      <xdr:spPr>
        <a:xfrm>
          <a:off x="11699875" y="1293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161925</xdr:rowOff>
    </xdr:from>
    <xdr:ext cx="462915" cy="242570"/>
    <xdr:sp macro="" textlink="">
      <xdr:nvSpPr>
        <xdr:cNvPr id="651" name="テキスト ボックス 650"/>
        <xdr:cNvSpPr txBox="1"/>
      </xdr:nvSpPr>
      <xdr:spPr>
        <a:xfrm>
          <a:off x="11531600" y="1271587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2" name="テキスト ボックス 651"/>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3" name="テキスト ボックス 652"/>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4" name="テキスト ボックス 653"/>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5" name="テキスト ボックス 654"/>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6" name="テキスト ボックス 655"/>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149225</xdr:rowOff>
    </xdr:from>
    <xdr:to>
      <xdr:col>85</xdr:col>
      <xdr:colOff>174625</xdr:colOff>
      <xdr:row>79</xdr:row>
      <xdr:rowOff>81280</xdr:rowOff>
    </xdr:to>
    <xdr:sp macro="" textlink="">
      <xdr:nvSpPr>
        <xdr:cNvPr id="657" name="楕円 656"/>
        <xdr:cNvSpPr/>
      </xdr:nvSpPr>
      <xdr:spPr>
        <a:xfrm>
          <a:off x="14919325" y="1303337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66675</xdr:rowOff>
    </xdr:from>
    <xdr:ext cx="378460" cy="249555"/>
    <xdr:sp macro="" textlink="">
      <xdr:nvSpPr>
        <xdr:cNvPr id="658" name="災害復旧費該当値テキスト"/>
        <xdr:cNvSpPr txBox="1"/>
      </xdr:nvSpPr>
      <xdr:spPr>
        <a:xfrm>
          <a:off x="15017750" y="129508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100330</xdr:rowOff>
    </xdr:from>
    <xdr:to>
      <xdr:col>81</xdr:col>
      <xdr:colOff>101600</xdr:colOff>
      <xdr:row>79</xdr:row>
      <xdr:rowOff>33020</xdr:rowOff>
    </xdr:to>
    <xdr:sp macro="" textlink="">
      <xdr:nvSpPr>
        <xdr:cNvPr id="659" name="楕円 658"/>
        <xdr:cNvSpPr/>
      </xdr:nvSpPr>
      <xdr:spPr>
        <a:xfrm>
          <a:off x="14144625" y="1298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24765</xdr:rowOff>
    </xdr:from>
    <xdr:ext cx="462915" cy="242570"/>
    <xdr:sp macro="" textlink="">
      <xdr:nvSpPr>
        <xdr:cNvPr id="660" name="テキスト ボックス 659"/>
        <xdr:cNvSpPr txBox="1"/>
      </xdr:nvSpPr>
      <xdr:spPr>
        <a:xfrm>
          <a:off x="13976350" y="1307401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6350</xdr:rowOff>
    </xdr:from>
    <xdr:to>
      <xdr:col>76</xdr:col>
      <xdr:colOff>165100</xdr:colOff>
      <xdr:row>78</xdr:row>
      <xdr:rowOff>104775</xdr:rowOff>
    </xdr:to>
    <xdr:sp macro="" textlink="">
      <xdr:nvSpPr>
        <xdr:cNvPr id="661" name="楕円 660"/>
        <xdr:cNvSpPr/>
      </xdr:nvSpPr>
      <xdr:spPr>
        <a:xfrm>
          <a:off x="13335000" y="12890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120650</xdr:rowOff>
    </xdr:from>
    <xdr:ext cx="527685" cy="241935"/>
    <xdr:sp macro="" textlink="">
      <xdr:nvSpPr>
        <xdr:cNvPr id="662" name="テキスト ボックス 661"/>
        <xdr:cNvSpPr txBox="1"/>
      </xdr:nvSpPr>
      <xdr:spPr>
        <a:xfrm>
          <a:off x="13134340" y="1267460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109855</xdr:rowOff>
    </xdr:from>
    <xdr:to>
      <xdr:col>72</xdr:col>
      <xdr:colOff>38100</xdr:colOff>
      <xdr:row>78</xdr:row>
      <xdr:rowOff>42545</xdr:rowOff>
    </xdr:to>
    <xdr:sp macro="" textlink="">
      <xdr:nvSpPr>
        <xdr:cNvPr id="663" name="楕円 662"/>
        <xdr:cNvSpPr/>
      </xdr:nvSpPr>
      <xdr:spPr>
        <a:xfrm>
          <a:off x="12525375" y="12828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59055</xdr:rowOff>
    </xdr:from>
    <xdr:ext cx="527685" cy="242570"/>
    <xdr:sp macro="" textlink="">
      <xdr:nvSpPr>
        <xdr:cNvPr id="664" name="テキスト ボックス 663"/>
        <xdr:cNvSpPr txBox="1"/>
      </xdr:nvSpPr>
      <xdr:spPr>
        <a:xfrm>
          <a:off x="12324715" y="1261300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67945</xdr:rowOff>
    </xdr:from>
    <xdr:to>
      <xdr:col>67</xdr:col>
      <xdr:colOff>101600</xdr:colOff>
      <xdr:row>79</xdr:row>
      <xdr:rowOff>635</xdr:rowOff>
    </xdr:to>
    <xdr:sp macro="" textlink="">
      <xdr:nvSpPr>
        <xdr:cNvPr id="665" name="楕円 664"/>
        <xdr:cNvSpPr/>
      </xdr:nvSpPr>
      <xdr:spPr>
        <a:xfrm>
          <a:off x="11699875" y="12952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157480</xdr:rowOff>
    </xdr:from>
    <xdr:ext cx="462915" cy="242570"/>
    <xdr:sp macro="" textlink="">
      <xdr:nvSpPr>
        <xdr:cNvPr id="666" name="テキスト ボックス 665"/>
        <xdr:cNvSpPr txBox="1"/>
      </xdr:nvSpPr>
      <xdr:spPr>
        <a:xfrm>
          <a:off x="11531600" y="1304163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7" name="正方形/長方形 666"/>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8" name="正方形/長方形 667"/>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9" name="正方形/長方形 668"/>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70" name="正方形/長方形 669"/>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71" name="正方形/長方形 670"/>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2" name="正方形/長方形 671"/>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3" name="正方形/長方形 672"/>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4" name="正方形/長方形 673"/>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75" name="テキスト ボックス 674"/>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6" name="直線コネクタ 675"/>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7" name="直線コネクタ 676"/>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8" name="テキスト ボックス 677"/>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9" name="直線コネクタ 678"/>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4510" cy="259080"/>
    <xdr:sp macro="" textlink="">
      <xdr:nvSpPr>
        <xdr:cNvPr id="680" name="テキスト ボックス 679"/>
        <xdr:cNvSpPr txBox="1"/>
      </xdr:nvSpPr>
      <xdr:spPr>
        <a:xfrm>
          <a:off x="10930255" y="15923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1" name="直線コネクタ 680"/>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4510" cy="252095"/>
    <xdr:sp macro="" textlink="">
      <xdr:nvSpPr>
        <xdr:cNvPr id="682" name="テキスト ボックス 681"/>
        <xdr:cNvSpPr txBox="1"/>
      </xdr:nvSpPr>
      <xdr:spPr>
        <a:xfrm>
          <a:off x="10930255" y="1554226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3" name="直線コネクタ 682"/>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4510" cy="259080"/>
    <xdr:sp macro="" textlink="">
      <xdr:nvSpPr>
        <xdr:cNvPr id="684" name="テキスト ボックス 683"/>
        <xdr:cNvSpPr txBox="1"/>
      </xdr:nvSpPr>
      <xdr:spPr>
        <a:xfrm>
          <a:off x="10930255" y="15161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5" name="直線コネクタ 684"/>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7015"/>
    <xdr:sp macro="" textlink="">
      <xdr:nvSpPr>
        <xdr:cNvPr id="686" name="テキスト ボックス 685"/>
        <xdr:cNvSpPr txBox="1"/>
      </xdr:nvSpPr>
      <xdr:spPr>
        <a:xfrm>
          <a:off x="1086612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7" name="直線コネクタ 68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2570"/>
    <xdr:sp macro="" textlink="">
      <xdr:nvSpPr>
        <xdr:cNvPr id="688" name="テキスト ボックス 687"/>
        <xdr:cNvSpPr txBox="1"/>
      </xdr:nvSpPr>
      <xdr:spPr>
        <a:xfrm>
          <a:off x="1086612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9"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15875</xdr:rowOff>
    </xdr:from>
    <xdr:to>
      <xdr:col>85</xdr:col>
      <xdr:colOff>126365</xdr:colOff>
      <xdr:row>99</xdr:row>
      <xdr:rowOff>12700</xdr:rowOff>
    </xdr:to>
    <xdr:cxnSp macro="">
      <xdr:nvCxnSpPr>
        <xdr:cNvPr id="690" name="直線コネクタ 689"/>
        <xdr:cNvCxnSpPr/>
      </xdr:nvCxnSpPr>
      <xdr:spPr>
        <a:xfrm flipV="1">
          <a:off x="14968220" y="1488122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16510</xdr:rowOff>
    </xdr:from>
    <xdr:ext cx="469900" cy="259080"/>
    <xdr:sp macro="" textlink="">
      <xdr:nvSpPr>
        <xdr:cNvPr id="691" name="公債費最小値テキスト"/>
        <xdr:cNvSpPr txBox="1"/>
      </xdr:nvSpPr>
      <xdr:spPr>
        <a:xfrm>
          <a:off x="15017750" y="16418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12700</xdr:rowOff>
    </xdr:from>
    <xdr:to>
      <xdr:col>86</xdr:col>
      <xdr:colOff>25400</xdr:colOff>
      <xdr:row>99</xdr:row>
      <xdr:rowOff>12700</xdr:rowOff>
    </xdr:to>
    <xdr:cxnSp macro="">
      <xdr:nvCxnSpPr>
        <xdr:cNvPr id="692" name="直線コネクタ 691"/>
        <xdr:cNvCxnSpPr/>
      </xdr:nvCxnSpPr>
      <xdr:spPr>
        <a:xfrm>
          <a:off x="14881225" y="1641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129540</xdr:rowOff>
    </xdr:from>
    <xdr:ext cx="598805" cy="242570"/>
    <xdr:sp macro="" textlink="">
      <xdr:nvSpPr>
        <xdr:cNvPr id="693" name="公債費最大値テキスト"/>
        <xdr:cNvSpPr txBox="1"/>
      </xdr:nvSpPr>
      <xdr:spPr>
        <a:xfrm>
          <a:off x="15017750" y="1466469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dr:col>85</xdr:col>
      <xdr:colOff>38100</xdr:colOff>
      <xdr:row>90</xdr:row>
      <xdr:rowOff>15875</xdr:rowOff>
    </xdr:from>
    <xdr:to>
      <xdr:col>86</xdr:col>
      <xdr:colOff>25400</xdr:colOff>
      <xdr:row>90</xdr:row>
      <xdr:rowOff>15875</xdr:rowOff>
    </xdr:to>
    <xdr:cxnSp macro="">
      <xdr:nvCxnSpPr>
        <xdr:cNvPr id="694" name="直線コネクタ 693"/>
        <xdr:cNvCxnSpPr/>
      </xdr:nvCxnSpPr>
      <xdr:spPr>
        <a:xfrm>
          <a:off x="14881225" y="14881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38735</xdr:rowOff>
    </xdr:from>
    <xdr:to>
      <xdr:col>85</xdr:col>
      <xdr:colOff>127000</xdr:colOff>
      <xdr:row>96</xdr:row>
      <xdr:rowOff>48260</xdr:rowOff>
    </xdr:to>
    <xdr:cxnSp macro="">
      <xdr:nvCxnSpPr>
        <xdr:cNvPr id="695" name="直線コネクタ 694"/>
        <xdr:cNvCxnSpPr/>
      </xdr:nvCxnSpPr>
      <xdr:spPr>
        <a:xfrm flipV="1">
          <a:off x="14195425" y="1592643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93</xdr:row>
      <xdr:rowOff>134620</xdr:rowOff>
    </xdr:from>
    <xdr:ext cx="534670" cy="252095"/>
    <xdr:sp macro="" textlink="">
      <xdr:nvSpPr>
        <xdr:cNvPr id="696" name="公債費平均値テキスト"/>
        <xdr:cNvSpPr txBox="1"/>
      </xdr:nvSpPr>
      <xdr:spPr>
        <a:xfrm>
          <a:off x="15017750" y="155079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111760</xdr:rowOff>
    </xdr:from>
    <xdr:to>
      <xdr:col>85</xdr:col>
      <xdr:colOff>174625</xdr:colOff>
      <xdr:row>95</xdr:row>
      <xdr:rowOff>41910</xdr:rowOff>
    </xdr:to>
    <xdr:sp macro="" textlink="">
      <xdr:nvSpPr>
        <xdr:cNvPr id="697" name="フローチャート: 判断 696"/>
        <xdr:cNvSpPr/>
      </xdr:nvSpPr>
      <xdr:spPr>
        <a:xfrm>
          <a:off x="14919325" y="156565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48260</xdr:rowOff>
    </xdr:from>
    <xdr:to>
      <xdr:col>81</xdr:col>
      <xdr:colOff>50800</xdr:colOff>
      <xdr:row>96</xdr:row>
      <xdr:rowOff>57785</xdr:rowOff>
    </xdr:to>
    <xdr:cxnSp macro="">
      <xdr:nvCxnSpPr>
        <xdr:cNvPr id="698" name="直線コネクタ 697"/>
        <xdr:cNvCxnSpPr/>
      </xdr:nvCxnSpPr>
      <xdr:spPr>
        <a:xfrm flipV="1">
          <a:off x="13385800" y="1593596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88265</xdr:rowOff>
    </xdr:from>
    <xdr:to>
      <xdr:col>81</xdr:col>
      <xdr:colOff>101600</xdr:colOff>
      <xdr:row>95</xdr:row>
      <xdr:rowOff>18415</xdr:rowOff>
    </xdr:to>
    <xdr:sp macro="" textlink="">
      <xdr:nvSpPr>
        <xdr:cNvPr id="699" name="フローチャート: 判断 698"/>
        <xdr:cNvSpPr/>
      </xdr:nvSpPr>
      <xdr:spPr>
        <a:xfrm>
          <a:off x="14144625" y="1563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34925</xdr:rowOff>
    </xdr:from>
    <xdr:ext cx="527685" cy="259080"/>
    <xdr:sp macro="" textlink="">
      <xdr:nvSpPr>
        <xdr:cNvPr id="700" name="テキスト ボックス 699"/>
        <xdr:cNvSpPr txBox="1"/>
      </xdr:nvSpPr>
      <xdr:spPr>
        <a:xfrm>
          <a:off x="13959840" y="154082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57785</xdr:rowOff>
    </xdr:from>
    <xdr:to>
      <xdr:col>76</xdr:col>
      <xdr:colOff>114300</xdr:colOff>
      <xdr:row>96</xdr:row>
      <xdr:rowOff>81915</xdr:rowOff>
    </xdr:to>
    <xdr:cxnSp macro="">
      <xdr:nvCxnSpPr>
        <xdr:cNvPr id="701" name="直線コネクタ 700"/>
        <xdr:cNvCxnSpPr/>
      </xdr:nvCxnSpPr>
      <xdr:spPr>
        <a:xfrm flipV="1">
          <a:off x="12573000" y="1594548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112395</xdr:rowOff>
    </xdr:from>
    <xdr:to>
      <xdr:col>76</xdr:col>
      <xdr:colOff>165100</xdr:colOff>
      <xdr:row>95</xdr:row>
      <xdr:rowOff>42545</xdr:rowOff>
    </xdr:to>
    <xdr:sp macro="" textlink="">
      <xdr:nvSpPr>
        <xdr:cNvPr id="702" name="フローチャート: 判断 701"/>
        <xdr:cNvSpPr/>
      </xdr:nvSpPr>
      <xdr:spPr>
        <a:xfrm>
          <a:off x="13335000" y="1565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59055</xdr:rowOff>
    </xdr:from>
    <xdr:ext cx="527685" cy="259080"/>
    <xdr:sp macro="" textlink="">
      <xdr:nvSpPr>
        <xdr:cNvPr id="703" name="テキスト ボックス 702"/>
        <xdr:cNvSpPr txBox="1"/>
      </xdr:nvSpPr>
      <xdr:spPr>
        <a:xfrm>
          <a:off x="13134340" y="15432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81915</xdr:rowOff>
    </xdr:from>
    <xdr:to>
      <xdr:col>71</xdr:col>
      <xdr:colOff>174625</xdr:colOff>
      <xdr:row>96</xdr:row>
      <xdr:rowOff>93345</xdr:rowOff>
    </xdr:to>
    <xdr:cxnSp macro="">
      <xdr:nvCxnSpPr>
        <xdr:cNvPr id="704" name="直線コネクタ 703"/>
        <xdr:cNvCxnSpPr/>
      </xdr:nvCxnSpPr>
      <xdr:spPr>
        <a:xfrm flipV="1">
          <a:off x="11750675" y="1596961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139700</xdr:rowOff>
    </xdr:from>
    <xdr:to>
      <xdr:col>72</xdr:col>
      <xdr:colOff>38100</xdr:colOff>
      <xdr:row>95</xdr:row>
      <xdr:rowOff>69850</xdr:rowOff>
    </xdr:to>
    <xdr:sp macro="" textlink="">
      <xdr:nvSpPr>
        <xdr:cNvPr id="705" name="フローチャート: 判断 704"/>
        <xdr:cNvSpPr/>
      </xdr:nvSpPr>
      <xdr:spPr>
        <a:xfrm>
          <a:off x="12525375" y="15684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86360</xdr:rowOff>
    </xdr:from>
    <xdr:ext cx="527685" cy="252095"/>
    <xdr:sp macro="" textlink="">
      <xdr:nvSpPr>
        <xdr:cNvPr id="706" name="テキスト ボックス 705"/>
        <xdr:cNvSpPr txBox="1"/>
      </xdr:nvSpPr>
      <xdr:spPr>
        <a:xfrm>
          <a:off x="12324715" y="15459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147955</xdr:rowOff>
    </xdr:from>
    <xdr:to>
      <xdr:col>67</xdr:col>
      <xdr:colOff>101600</xdr:colOff>
      <xdr:row>95</xdr:row>
      <xdr:rowOff>78105</xdr:rowOff>
    </xdr:to>
    <xdr:sp macro="" textlink="">
      <xdr:nvSpPr>
        <xdr:cNvPr id="707" name="フローチャート: 判断 706"/>
        <xdr:cNvSpPr/>
      </xdr:nvSpPr>
      <xdr:spPr>
        <a:xfrm>
          <a:off x="11699875" y="156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94615</xdr:rowOff>
    </xdr:from>
    <xdr:ext cx="527685" cy="259080"/>
    <xdr:sp macro="" textlink="">
      <xdr:nvSpPr>
        <xdr:cNvPr id="708" name="テキスト ボックス 707"/>
        <xdr:cNvSpPr txBox="1"/>
      </xdr:nvSpPr>
      <xdr:spPr>
        <a:xfrm>
          <a:off x="11515090" y="15467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2" name="テキスト ボックス 71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159385</xdr:rowOff>
    </xdr:from>
    <xdr:to>
      <xdr:col>85</xdr:col>
      <xdr:colOff>174625</xdr:colOff>
      <xdr:row>96</xdr:row>
      <xdr:rowOff>89535</xdr:rowOff>
    </xdr:to>
    <xdr:sp macro="" textlink="">
      <xdr:nvSpPr>
        <xdr:cNvPr id="714" name="楕円 713"/>
        <xdr:cNvSpPr/>
      </xdr:nvSpPr>
      <xdr:spPr>
        <a:xfrm>
          <a:off x="14919325" y="158756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137795</xdr:rowOff>
    </xdr:from>
    <xdr:ext cx="534670" cy="259080"/>
    <xdr:sp macro="" textlink="">
      <xdr:nvSpPr>
        <xdr:cNvPr id="715" name="公債費該当値テキスト"/>
        <xdr:cNvSpPr txBox="1"/>
      </xdr:nvSpPr>
      <xdr:spPr>
        <a:xfrm>
          <a:off x="15017750" y="1585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168910</xdr:rowOff>
    </xdr:from>
    <xdr:to>
      <xdr:col>81</xdr:col>
      <xdr:colOff>101600</xdr:colOff>
      <xdr:row>96</xdr:row>
      <xdr:rowOff>99060</xdr:rowOff>
    </xdr:to>
    <xdr:sp macro="" textlink="">
      <xdr:nvSpPr>
        <xdr:cNvPr id="716" name="楕円 715"/>
        <xdr:cNvSpPr/>
      </xdr:nvSpPr>
      <xdr:spPr>
        <a:xfrm>
          <a:off x="14144625" y="158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90170</xdr:rowOff>
    </xdr:from>
    <xdr:ext cx="527685" cy="259080"/>
    <xdr:sp macro="" textlink="">
      <xdr:nvSpPr>
        <xdr:cNvPr id="717" name="テキスト ボックス 716"/>
        <xdr:cNvSpPr txBox="1"/>
      </xdr:nvSpPr>
      <xdr:spPr>
        <a:xfrm>
          <a:off x="13959840" y="15977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6985</xdr:rowOff>
    </xdr:from>
    <xdr:to>
      <xdr:col>76</xdr:col>
      <xdr:colOff>165100</xdr:colOff>
      <xdr:row>96</xdr:row>
      <xdr:rowOff>109220</xdr:rowOff>
    </xdr:to>
    <xdr:sp macro="" textlink="">
      <xdr:nvSpPr>
        <xdr:cNvPr id="718" name="楕円 717"/>
        <xdr:cNvSpPr/>
      </xdr:nvSpPr>
      <xdr:spPr>
        <a:xfrm>
          <a:off x="13335000" y="15894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99695</xdr:rowOff>
    </xdr:from>
    <xdr:ext cx="527685" cy="252095"/>
    <xdr:sp macro="" textlink="">
      <xdr:nvSpPr>
        <xdr:cNvPr id="719" name="テキスト ボックス 718"/>
        <xdr:cNvSpPr txBox="1"/>
      </xdr:nvSpPr>
      <xdr:spPr>
        <a:xfrm>
          <a:off x="13134340" y="159873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31115</xdr:rowOff>
    </xdr:from>
    <xdr:to>
      <xdr:col>72</xdr:col>
      <xdr:colOff>38100</xdr:colOff>
      <xdr:row>96</xdr:row>
      <xdr:rowOff>132715</xdr:rowOff>
    </xdr:to>
    <xdr:sp macro="" textlink="">
      <xdr:nvSpPr>
        <xdr:cNvPr id="720" name="楕円 719"/>
        <xdr:cNvSpPr/>
      </xdr:nvSpPr>
      <xdr:spPr>
        <a:xfrm>
          <a:off x="12525375" y="15918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123825</xdr:rowOff>
    </xdr:from>
    <xdr:ext cx="527685" cy="252095"/>
    <xdr:sp macro="" textlink="">
      <xdr:nvSpPr>
        <xdr:cNvPr id="721" name="テキスト ボックス 720"/>
        <xdr:cNvSpPr txBox="1"/>
      </xdr:nvSpPr>
      <xdr:spPr>
        <a:xfrm>
          <a:off x="12324715" y="160115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42545</xdr:rowOff>
    </xdr:from>
    <xdr:to>
      <xdr:col>67</xdr:col>
      <xdr:colOff>101600</xdr:colOff>
      <xdr:row>96</xdr:row>
      <xdr:rowOff>144145</xdr:rowOff>
    </xdr:to>
    <xdr:sp macro="" textlink="">
      <xdr:nvSpPr>
        <xdr:cNvPr id="722" name="楕円 721"/>
        <xdr:cNvSpPr/>
      </xdr:nvSpPr>
      <xdr:spPr>
        <a:xfrm>
          <a:off x="11699875" y="159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135255</xdr:rowOff>
    </xdr:from>
    <xdr:ext cx="527685" cy="252095"/>
    <xdr:sp macro="" textlink="">
      <xdr:nvSpPr>
        <xdr:cNvPr id="723" name="テキスト ボックス 722"/>
        <xdr:cNvSpPr txBox="1"/>
      </xdr:nvSpPr>
      <xdr:spPr>
        <a:xfrm>
          <a:off x="11515090" y="160229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4" name="正方形/長方形 72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5" name="正方形/長方形 72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6" name="正方形/長方形 72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7" name="正方形/長方形 72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8" name="正方形/長方形 72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9" name="正方形/長方形 72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30" name="正方形/長方形 72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31" name="正方形/長方形 73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32" name="テキスト ボックス 731"/>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3" name="直線コネクタ 73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34" name="直線コネクタ 733"/>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2570"/>
    <xdr:sp macro="" textlink="">
      <xdr:nvSpPr>
        <xdr:cNvPr id="735" name="テキスト ボックス 734"/>
        <xdr:cNvSpPr txBox="1"/>
      </xdr:nvSpPr>
      <xdr:spPr>
        <a:xfrm>
          <a:off x="16546830"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6" name="直線コネクタ 735"/>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52705</xdr:rowOff>
    </xdr:from>
    <xdr:ext cx="370205" cy="242570"/>
    <xdr:sp macro="" textlink="">
      <xdr:nvSpPr>
        <xdr:cNvPr id="737" name="テキスト ボックス 736"/>
        <xdr:cNvSpPr txBox="1"/>
      </xdr:nvSpPr>
      <xdr:spPr>
        <a:xfrm>
          <a:off x="16418560" y="583755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38" name="直線コネクタ 737"/>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107315</xdr:rowOff>
    </xdr:from>
    <xdr:ext cx="370205" cy="249555"/>
    <xdr:sp macro="" textlink="">
      <xdr:nvSpPr>
        <xdr:cNvPr id="739" name="テキスト ボックス 738"/>
        <xdr:cNvSpPr txBox="1"/>
      </xdr:nvSpPr>
      <xdr:spPr>
        <a:xfrm>
          <a:off x="16418560" y="5396865"/>
          <a:ext cx="370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40" name="直線コネクタ 739"/>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162560</xdr:rowOff>
    </xdr:from>
    <xdr:ext cx="370205" cy="242570"/>
    <xdr:sp macro="" textlink="">
      <xdr:nvSpPr>
        <xdr:cNvPr id="741" name="テキスト ボックス 740"/>
        <xdr:cNvSpPr txBox="1"/>
      </xdr:nvSpPr>
      <xdr:spPr>
        <a:xfrm>
          <a:off x="16418560" y="495681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2" name="直線コネクタ 741"/>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52705</xdr:rowOff>
    </xdr:from>
    <xdr:ext cx="370205" cy="242570"/>
    <xdr:sp macro="" textlink="">
      <xdr:nvSpPr>
        <xdr:cNvPr id="743" name="テキスト ボックス 742"/>
        <xdr:cNvSpPr txBox="1"/>
      </xdr:nvSpPr>
      <xdr:spPr>
        <a:xfrm>
          <a:off x="16418560" y="451675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4"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137160</xdr:rowOff>
    </xdr:from>
    <xdr:to>
      <xdr:col>116</xdr:col>
      <xdr:colOff>62865</xdr:colOff>
      <xdr:row>38</xdr:row>
      <xdr:rowOff>134620</xdr:rowOff>
    </xdr:to>
    <xdr:cxnSp macro="">
      <xdr:nvCxnSpPr>
        <xdr:cNvPr id="745" name="直線コネクタ 744"/>
        <xdr:cNvCxnSpPr/>
      </xdr:nvCxnSpPr>
      <xdr:spPr>
        <a:xfrm flipV="1">
          <a:off x="20318095" y="526161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249555" cy="249555"/>
    <xdr:sp macro="" textlink="">
      <xdr:nvSpPr>
        <xdr:cNvPr id="746" name="諸支出金最小値テキスト"/>
        <xdr:cNvSpPr txBox="1"/>
      </xdr:nvSpPr>
      <xdr:spPr>
        <a:xfrm>
          <a:off x="20370800" y="64274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47" name="直線コネクタ 746"/>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85725</xdr:rowOff>
    </xdr:from>
    <xdr:ext cx="378460" cy="242570"/>
    <xdr:sp macro="" textlink="">
      <xdr:nvSpPr>
        <xdr:cNvPr id="748" name="諸支出金最大値テキスト"/>
        <xdr:cNvSpPr txBox="1"/>
      </xdr:nvSpPr>
      <xdr:spPr>
        <a:xfrm>
          <a:off x="20370800" y="5045075"/>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dr:col>115</xdr:col>
      <xdr:colOff>165100</xdr:colOff>
      <xdr:row>31</xdr:row>
      <xdr:rowOff>137160</xdr:rowOff>
    </xdr:from>
    <xdr:to>
      <xdr:col>116</xdr:col>
      <xdr:colOff>152400</xdr:colOff>
      <xdr:row>31</xdr:row>
      <xdr:rowOff>137160</xdr:rowOff>
    </xdr:to>
    <xdr:cxnSp macro="">
      <xdr:nvCxnSpPr>
        <xdr:cNvPr id="749" name="直線コネクタ 748"/>
        <xdr:cNvCxnSpPr/>
      </xdr:nvCxnSpPr>
      <xdr:spPr>
        <a:xfrm>
          <a:off x="20246975" y="5261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134620</xdr:rowOff>
    </xdr:from>
    <xdr:to>
      <xdr:col>116</xdr:col>
      <xdr:colOff>63500</xdr:colOff>
      <xdr:row>38</xdr:row>
      <xdr:rowOff>134620</xdr:rowOff>
    </xdr:to>
    <xdr:cxnSp macro="">
      <xdr:nvCxnSpPr>
        <xdr:cNvPr id="750" name="直線コネクタ 749"/>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67945</xdr:rowOff>
    </xdr:from>
    <xdr:ext cx="313690" cy="249555"/>
    <xdr:sp macro="" textlink="">
      <xdr:nvSpPr>
        <xdr:cNvPr id="751" name="諸支出金平均値テキスト"/>
        <xdr:cNvSpPr txBox="1"/>
      </xdr:nvSpPr>
      <xdr:spPr>
        <a:xfrm>
          <a:off x="20370800" y="618299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45720</xdr:rowOff>
    </xdr:from>
    <xdr:to>
      <xdr:col>116</xdr:col>
      <xdr:colOff>114300</xdr:colOff>
      <xdr:row>38</xdr:row>
      <xdr:rowOff>143510</xdr:rowOff>
    </xdr:to>
    <xdr:sp macro="" textlink="">
      <xdr:nvSpPr>
        <xdr:cNvPr id="752" name="フローチャート: 判断 751"/>
        <xdr:cNvSpPr/>
      </xdr:nvSpPr>
      <xdr:spPr>
        <a:xfrm>
          <a:off x="20269200"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174625</xdr:colOff>
      <xdr:row>38</xdr:row>
      <xdr:rowOff>134620</xdr:rowOff>
    </xdr:to>
    <xdr:cxnSp macro="">
      <xdr:nvCxnSpPr>
        <xdr:cNvPr id="753" name="直線コネクタ 752"/>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45720</xdr:rowOff>
    </xdr:from>
    <xdr:to>
      <xdr:col>112</xdr:col>
      <xdr:colOff>38100</xdr:colOff>
      <xdr:row>38</xdr:row>
      <xdr:rowOff>143510</xdr:rowOff>
    </xdr:to>
    <xdr:sp macro="" textlink="">
      <xdr:nvSpPr>
        <xdr:cNvPr id="754" name="フローチャート: 判断 753"/>
        <xdr:cNvSpPr/>
      </xdr:nvSpPr>
      <xdr:spPr>
        <a:xfrm>
          <a:off x="19510375" y="63258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160020</xdr:rowOff>
    </xdr:from>
    <xdr:ext cx="313690" cy="242570"/>
    <xdr:sp macro="" textlink="">
      <xdr:nvSpPr>
        <xdr:cNvPr id="755" name="テキスト ボックス 754"/>
        <xdr:cNvSpPr txBox="1"/>
      </xdr:nvSpPr>
      <xdr:spPr>
        <a:xfrm>
          <a:off x="19404330" y="6109970"/>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134620</xdr:rowOff>
    </xdr:from>
    <xdr:to>
      <xdr:col>107</xdr:col>
      <xdr:colOff>50800</xdr:colOff>
      <xdr:row>38</xdr:row>
      <xdr:rowOff>134620</xdr:rowOff>
    </xdr:to>
    <xdr:cxnSp macro="">
      <xdr:nvCxnSpPr>
        <xdr:cNvPr id="756" name="直線コネクタ 755"/>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45720</xdr:rowOff>
    </xdr:from>
    <xdr:to>
      <xdr:col>107</xdr:col>
      <xdr:colOff>101600</xdr:colOff>
      <xdr:row>38</xdr:row>
      <xdr:rowOff>143510</xdr:rowOff>
    </xdr:to>
    <xdr:sp macro="" textlink="">
      <xdr:nvSpPr>
        <xdr:cNvPr id="757" name="フローチャート: 判断 756"/>
        <xdr:cNvSpPr/>
      </xdr:nvSpPr>
      <xdr:spPr>
        <a:xfrm>
          <a:off x="18684875"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160020</xdr:rowOff>
    </xdr:from>
    <xdr:ext cx="313690" cy="242570"/>
    <xdr:sp macro="" textlink="">
      <xdr:nvSpPr>
        <xdr:cNvPr id="758" name="テキスト ボックス 757"/>
        <xdr:cNvSpPr txBox="1"/>
      </xdr:nvSpPr>
      <xdr:spPr>
        <a:xfrm>
          <a:off x="18594705" y="6109970"/>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134620</xdr:rowOff>
    </xdr:from>
    <xdr:to>
      <xdr:col>102</xdr:col>
      <xdr:colOff>114300</xdr:colOff>
      <xdr:row>38</xdr:row>
      <xdr:rowOff>134620</xdr:rowOff>
    </xdr:to>
    <xdr:cxnSp macro="">
      <xdr:nvCxnSpPr>
        <xdr:cNvPr id="759" name="直線コネクタ 758"/>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149225</xdr:rowOff>
    </xdr:from>
    <xdr:to>
      <xdr:col>102</xdr:col>
      <xdr:colOff>165100</xdr:colOff>
      <xdr:row>37</xdr:row>
      <xdr:rowOff>81915</xdr:rowOff>
    </xdr:to>
    <xdr:sp macro="" textlink="">
      <xdr:nvSpPr>
        <xdr:cNvPr id="760" name="フローチャート: 判断 759"/>
        <xdr:cNvSpPr/>
      </xdr:nvSpPr>
      <xdr:spPr>
        <a:xfrm>
          <a:off x="17875250" y="609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97790</xdr:rowOff>
    </xdr:from>
    <xdr:ext cx="371475" cy="249555"/>
    <xdr:sp macro="" textlink="">
      <xdr:nvSpPr>
        <xdr:cNvPr id="761" name="テキスト ボックス 760"/>
        <xdr:cNvSpPr txBox="1"/>
      </xdr:nvSpPr>
      <xdr:spPr>
        <a:xfrm>
          <a:off x="17752695" y="5882640"/>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127000</xdr:rowOff>
    </xdr:from>
    <xdr:to>
      <xdr:col>98</xdr:col>
      <xdr:colOff>38100</xdr:colOff>
      <xdr:row>36</xdr:row>
      <xdr:rowOff>60325</xdr:rowOff>
    </xdr:to>
    <xdr:sp macro="" textlink="">
      <xdr:nvSpPr>
        <xdr:cNvPr id="762" name="フローチャート: 判断 761"/>
        <xdr:cNvSpPr/>
      </xdr:nvSpPr>
      <xdr:spPr>
        <a:xfrm>
          <a:off x="17065625" y="59118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34</xdr:row>
      <xdr:rowOff>75565</xdr:rowOff>
    </xdr:from>
    <xdr:ext cx="378460" cy="249555"/>
    <xdr:sp macro="" textlink="">
      <xdr:nvSpPr>
        <xdr:cNvPr id="763" name="テキスト ボックス 762"/>
        <xdr:cNvSpPr txBox="1"/>
      </xdr:nvSpPr>
      <xdr:spPr>
        <a:xfrm>
          <a:off x="16938625" y="56953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4" name="テキスト ボックス 763"/>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5" name="テキスト ボックス 764"/>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6" name="テキスト ボックス 765"/>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7" name="テキスト ボックス 766"/>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8" name="テキスト ボックス 767"/>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18415</xdr:rowOff>
    </xdr:to>
    <xdr:sp macro="" textlink="">
      <xdr:nvSpPr>
        <xdr:cNvPr id="769" name="楕円 768"/>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25400</xdr:rowOff>
    </xdr:from>
    <xdr:ext cx="249555" cy="242570"/>
    <xdr:sp macro="" textlink="">
      <xdr:nvSpPr>
        <xdr:cNvPr id="770" name="諸支出金該当値テキスト"/>
        <xdr:cNvSpPr txBox="1"/>
      </xdr:nvSpPr>
      <xdr:spPr>
        <a:xfrm>
          <a:off x="20370800" y="630555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18415</xdr:rowOff>
    </xdr:to>
    <xdr:sp macro="" textlink="">
      <xdr:nvSpPr>
        <xdr:cNvPr id="771" name="楕円 770"/>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2570" cy="249555"/>
    <xdr:sp macro="" textlink="">
      <xdr:nvSpPr>
        <xdr:cNvPr id="772" name="テキスト ボックス 771"/>
        <xdr:cNvSpPr txBox="1"/>
      </xdr:nvSpPr>
      <xdr:spPr>
        <a:xfrm>
          <a:off x="19436715" y="64547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18415</xdr:rowOff>
    </xdr:to>
    <xdr:sp macro="" textlink="">
      <xdr:nvSpPr>
        <xdr:cNvPr id="773" name="楕円 772"/>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2570" cy="249555"/>
    <xdr:sp macro="" textlink="">
      <xdr:nvSpPr>
        <xdr:cNvPr id="774" name="テキスト ボックス 773"/>
        <xdr:cNvSpPr txBox="1"/>
      </xdr:nvSpPr>
      <xdr:spPr>
        <a:xfrm>
          <a:off x="18627090" y="64547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18415</xdr:rowOff>
    </xdr:to>
    <xdr:sp macro="" textlink="">
      <xdr:nvSpPr>
        <xdr:cNvPr id="775" name="楕円 774"/>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9525</xdr:rowOff>
    </xdr:from>
    <xdr:ext cx="249555" cy="249555"/>
    <xdr:sp macro="" textlink="">
      <xdr:nvSpPr>
        <xdr:cNvPr id="776" name="テキスト ボックス 775"/>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18415</xdr:rowOff>
    </xdr:to>
    <xdr:sp macro="" textlink="">
      <xdr:nvSpPr>
        <xdr:cNvPr id="777" name="楕円 776"/>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2570" cy="249555"/>
    <xdr:sp macro="" textlink="">
      <xdr:nvSpPr>
        <xdr:cNvPr id="778" name="テキスト ボックス 777"/>
        <xdr:cNvSpPr txBox="1"/>
      </xdr:nvSpPr>
      <xdr:spPr>
        <a:xfrm>
          <a:off x="16991965" y="64547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9" name="正方形/長方形 778"/>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0" name="正方形/長方形 779"/>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1" name="正方形/長方形 780"/>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2" name="正方形/長方形 781"/>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3" name="正方形/長方形 782"/>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4" name="正方形/長方形 783"/>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5" name="正方形/長方形 784"/>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6" name="正方形/長方形 785"/>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87" name="テキスト ボックス 786"/>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8" name="直線コネクタ 787"/>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89" name="直線コネクタ 788"/>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2570"/>
    <xdr:sp macro="" textlink="">
      <xdr:nvSpPr>
        <xdr:cNvPr id="790" name="テキスト ボックス 789"/>
        <xdr:cNvSpPr txBox="1"/>
      </xdr:nvSpPr>
      <xdr:spPr>
        <a:xfrm>
          <a:off x="16546830" y="89192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2570"/>
    <xdr:sp macro="" textlink="">
      <xdr:nvSpPr>
        <xdr:cNvPr id="792" name="テキスト ボックス 791"/>
        <xdr:cNvSpPr txBox="1"/>
      </xdr:nvSpPr>
      <xdr:spPr>
        <a:xfrm>
          <a:off x="16546830" y="7818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3"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4" name="直線コネクタ 793"/>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5"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6" name="直線コネクタ 795"/>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97"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8" name="直線コネクタ 797"/>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99" name="直線コネクタ 798"/>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800"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1" name="フローチャート: 判断 800"/>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2" name="直線コネクタ 801"/>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3" name="フローチャート: 判断 802"/>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2570" cy="249555"/>
    <xdr:sp macro="" textlink="">
      <xdr:nvSpPr>
        <xdr:cNvPr id="804" name="テキスト ボックス 803"/>
        <xdr:cNvSpPr txBox="1"/>
      </xdr:nvSpPr>
      <xdr:spPr>
        <a:xfrm>
          <a:off x="19436715"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5" name="直線コネクタ 804"/>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6" name="フローチャート: 判断 805"/>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2570" cy="249555"/>
    <xdr:sp macro="" textlink="">
      <xdr:nvSpPr>
        <xdr:cNvPr id="807" name="テキスト ボックス 806"/>
        <xdr:cNvSpPr txBox="1"/>
      </xdr:nvSpPr>
      <xdr:spPr>
        <a:xfrm>
          <a:off x="18627090"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08" name="直線コネクタ 807"/>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09" name="フローチャート: 判断 808"/>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10" name="テキスト ボックス 809"/>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1" name="フローチャート: 判断 810"/>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2570" cy="249555"/>
    <xdr:sp macro="" textlink="">
      <xdr:nvSpPr>
        <xdr:cNvPr id="812" name="テキスト ボックス 811"/>
        <xdr:cNvSpPr txBox="1"/>
      </xdr:nvSpPr>
      <xdr:spPr>
        <a:xfrm>
          <a:off x="16991965"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3" name="テキスト ボックス 812"/>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4" name="テキスト ボックス 813"/>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5" name="テキスト ボックス 814"/>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6" name="テキスト ボックス 815"/>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7" name="テキスト ボックス 816"/>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18" name="楕円 817"/>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2570"/>
    <xdr:sp macro="" textlink="">
      <xdr:nvSpPr>
        <xdr:cNvPr id="819" name="前年度繰上充用金該当値テキスト"/>
        <xdr:cNvSpPr txBox="1"/>
      </xdr:nvSpPr>
      <xdr:spPr>
        <a:xfrm>
          <a:off x="20370800" y="887666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20" name="楕円 819"/>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2570" cy="249555"/>
    <xdr:sp macro="" textlink="">
      <xdr:nvSpPr>
        <xdr:cNvPr id="821" name="テキスト ボックス 820"/>
        <xdr:cNvSpPr txBox="1"/>
      </xdr:nvSpPr>
      <xdr:spPr>
        <a:xfrm>
          <a:off x="19436715"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2" name="楕円 821"/>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2570" cy="249555"/>
    <xdr:sp macro="" textlink="">
      <xdr:nvSpPr>
        <xdr:cNvPr id="823" name="テキスト ボックス 822"/>
        <xdr:cNvSpPr txBox="1"/>
      </xdr:nvSpPr>
      <xdr:spPr>
        <a:xfrm>
          <a:off x="18627090"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4" name="楕円 823"/>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5" name="テキスト ボックス 824"/>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6" name="楕円 825"/>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2570" cy="249555"/>
    <xdr:sp macro="" textlink="">
      <xdr:nvSpPr>
        <xdr:cNvPr id="827" name="テキスト ボックス 826"/>
        <xdr:cNvSpPr txBox="1"/>
      </xdr:nvSpPr>
      <xdr:spPr>
        <a:xfrm>
          <a:off x="16991965"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400">
              <a:latin typeface="ＭＳ Ｐゴシック"/>
              <a:ea typeface="ＭＳ Ｐゴシック"/>
            </a:rPr>
            <a:t>歳出決算総額は、住民一人あたり45,393円増加し、633,765円となった。</a:t>
          </a:r>
        </a:p>
        <a:p>
          <a:r>
            <a:rPr kumimoji="1" lang="ja-JP" altLang="en-US" sz="1400">
              <a:latin typeface="ＭＳ Ｐゴシック"/>
              <a:ea typeface="ＭＳ Ｐゴシック"/>
            </a:rPr>
            <a:t>　増加要因としては、議会費、総務費、民生費、衛生費、土木費、公債費によるものである。特に民生費（27,813円増の193,966円）、総務費（24,629円増の）、衛生費（22,718円増の76,460円）の増加が大きくなっている。民生費の増加理由としては、岩江こども園建設事業によるものであである。総務費の増加理由は、アウトドア・アクティビティ拠点施設整備事業によるものである。衛生費の増加理由は、田村広域行政組合解散に伴い、ごみ処理事業及びし尿処理事業を単独運営することとなったためである。</a:t>
          </a:r>
        </a:p>
        <a:p>
          <a:r>
            <a:rPr kumimoji="1" lang="ja-JP" altLang="en-US" sz="1400">
              <a:latin typeface="ＭＳ Ｐゴシック"/>
              <a:ea typeface="ＭＳ Ｐゴシック"/>
            </a:rPr>
            <a:t>　今後においても、上記事業が継続的に実施されることから更なる増加が見込まれる。</a:t>
          </a:r>
        </a:p>
        <a:p>
          <a:r>
            <a:rPr kumimoji="1" lang="ja-JP" altLang="en-US" sz="1400">
              <a:latin typeface="ＭＳ Ｐゴシック"/>
              <a:ea typeface="ＭＳ Ｐゴシック"/>
            </a:rPr>
            <a:t>　主要施策により、増減はあるものの全体的なバランスを考慮し、計画的かつ適正な財政運営に努める。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財政調整基金残高は0.03％減の20.11％、実質収支額は6.06％減の2.96％となったことから、実質単年度収支は5.99％減少し▲6.37％となった。</a:t>
          </a:r>
        </a:p>
        <a:p>
          <a:r>
            <a:rPr kumimoji="1" lang="ja-JP" altLang="en-US" sz="1400">
              <a:latin typeface="ＭＳ ゴシック"/>
              <a:ea typeface="ＭＳ ゴシック"/>
            </a:rPr>
            <a:t>　実質収支額は、315百万円減の151百万円と大幅に減少した。　</a:t>
          </a:r>
        </a:p>
        <a:p>
          <a:r>
            <a:rPr kumimoji="1" lang="ja-JP" altLang="en-US" sz="1400">
              <a:latin typeface="ＭＳ ゴシック"/>
              <a:ea typeface="ＭＳ ゴシック"/>
            </a:rPr>
            <a:t>　実質単年度収支の大幅な減少理由としては、震災復興特別交付税等が減少したためである。</a:t>
          </a:r>
        </a:p>
        <a:p>
          <a:r>
            <a:rPr kumimoji="1" lang="ja-JP" altLang="en-US" sz="1400">
              <a:latin typeface="ＭＳ ゴシック"/>
              <a:ea typeface="ＭＳ ゴシック"/>
            </a:rPr>
            <a:t>　今後も、事務事業の見直し・統廃合など歳出の削減に向け、健全な行財政運営に努めていく。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病院事業会計は、0.27％減の▲0.48％と前年度同様に赤字となった。主な要因としては、ファイナンスリース取引による医療機器の更新であり、赤字絵の対応にあたっては一般会計から支出していることから、現金が不足し事業が行えない状態にはならないもとの見込んでいる。なお、病院運営については、利用料金制による指定管理者制度を導入していることから、赤字による病院運営への影響はない状況である。</a:t>
          </a:r>
        </a:p>
        <a:p>
          <a:r>
            <a:rPr kumimoji="1" lang="ja-JP" altLang="en-US" sz="1400">
              <a:latin typeface="ＭＳ ゴシック"/>
              <a:ea typeface="ＭＳ ゴシック"/>
            </a:rPr>
            <a:t>　下水道事業等会計は、1.17％増の5.21％となっている。地方債償還金の減少以上に、借入額が減少しているため、連結実質黒字額が年々増加傾向にあると考えられる。</a:t>
          </a:r>
        </a:p>
        <a:p>
          <a:r>
            <a:rPr kumimoji="1" lang="ja-JP" altLang="en-US" sz="1400">
              <a:latin typeface="ＭＳ ゴシック"/>
              <a:ea typeface="ＭＳ ゴシック"/>
            </a:rPr>
            <a:t>　</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実質公債費比率は、３カ年平均0.3％増の7.7％であるが、単年度では0.4％減の7.8％となった。</a:t>
          </a:r>
        </a:p>
        <a:p>
          <a:r>
            <a:rPr kumimoji="1" lang="ja-JP" altLang="en-US" sz="1400">
              <a:latin typeface="ＭＳ ゴシック"/>
              <a:ea typeface="ＭＳ ゴシック"/>
            </a:rPr>
            <a:t>　単年度では、分子においては、元利償還金等が公営企業への繰入金減少等により16百万円減の886百万円、算入公債費等が８百万円増の529百万円となったことで、実質公債費比率の分子が24百万円減の357百万円となった。分母においては、標準財政規模が48百万円減の5,119百万円、基準財政需要額が57百万円減の4,593百万円となったためである。</a:t>
          </a:r>
        </a:p>
        <a:p>
          <a:r>
            <a:rPr kumimoji="1" lang="ja-JP" altLang="en-US" sz="1400">
              <a:latin typeface="ＭＳ ゴシック"/>
              <a:ea typeface="ＭＳ ゴシック"/>
            </a:rPr>
            <a:t>　中期財政計画において、令和７年度の実質公債費比率が10％を超過しないことを目標としているため、計画的な財政運営に努める。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500">
              <a:latin typeface="ＭＳ ゴシック"/>
              <a:ea typeface="ＭＳ ゴシック"/>
            </a:rPr>
            <a:t>将来負担比率は、11.1％増の24.3％となった。将来負担額においては、組合等負担等見込額、退職手当負担見込額及び設立法人等の負債額等負担見込額が減少したが、岩江こども園建設事業等の借入額の増加により地方債現在高が大幅に上昇した。充当可能財源等においては、基金の取崩し等により充当可能基金や基準財政需要額算入見込額が減少した。それにより、将来負担比率の分子が上昇し、将来負担比率が上昇することとなった。</a:t>
          </a:r>
        </a:p>
        <a:p>
          <a:r>
            <a:rPr kumimoji="1" lang="ja-JP" altLang="en-US" sz="1500">
              <a:latin typeface="ＭＳ ゴシック"/>
              <a:ea typeface="ＭＳ ゴシック"/>
            </a:rPr>
            <a:t>　今後、岩江こども園建設事業やアウトドア・アクティビティ拠点施設整備事業等により地方債現在高の増加が見込まれる。</a:t>
          </a:r>
        </a:p>
        <a:p>
          <a:r>
            <a:rPr kumimoji="1" lang="ja-JP" altLang="en-US" sz="1500">
              <a:latin typeface="ＭＳ ゴシック"/>
              <a:ea typeface="ＭＳ ゴシック"/>
            </a:rPr>
            <a:t>　中期財政計画において、令和７年度末の目標指数60％を超過することのないように、適正な財政運営に努める。</a:t>
          </a:r>
          <a:endParaRPr kumimoji="1" lang="ja-JP" altLang="en-US" sz="16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福島県三春町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前年度から330百万円減の3,306百万円となった。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減少した要因としては、令和４年度に解散した田村広域行政組合に係る事業等に対し、公有施設整備基金を取崩額が積立額を大幅に上回ったこと等により減少した。</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令和３年度から「岩江こども園建設事業（令和７年度開園）」、令和４年度から「アウトドア・アクティビティ拠点施設（モンベルストア等）（令和７年度開店）」等の大規模事業により、公有施設整備基金や教育施設整備事業基金からの取崩しが予定されている。さらに、これらの事業の主な財源は地方債であることから地方債残高の上昇も見込まれるため、減債基金への計画的な積立てを行っていく。</a:t>
          </a:r>
          <a:endParaRPr kumimoji="1" lang="en-US" altLang="ja-JP" sz="16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水道事業経営安定化基金：水道事業の健全な運営に資するため、浄水場の維持管理経費に使用する。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公有施設整備基金：公有施設の整備（修繕・増改築及び新築）に関する経費に使用する。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三春病院事業基金：病院事業の運営に資するため、病院事業運営経費に使用する。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教育施設整備事業基金：教育施設の整備（修繕・増改築及び新築）に関する経費に使用する。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福祉基金：福祉事業の運営に資するため、福祉事業運営経費に使用する。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水道事業経営安定化基金：利子を２百万円積立てたが、浄水場設備の修繕等に15百万円充当したことにより、13百万円減少した。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公有施設整備基金：公有財産売却等を74百万円積立てたが、公有施設整備に335百万円充当したことにより、261百万円減少した。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三春病院事業基金：指定管理収入等を30百万円積立てたが、病院事業運営に70百万円充当したことにより、40百万円減少した。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教育施設整備事業基金：ふるさと納税等を４百万円積立てたが、学校施設のLED化等に21百万円充当したことにより、17百万円減少した。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福祉基金：積立て及び充当ないため、増減なし。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水道事業経営安定化基金：大きな積立て等の予定はないため、減少していく見込みではあるが、計画的に浄水場の維持管理経費へ充当する。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公有施設整備基金：「中期財政計画」や「公共施設長期修繕計画」等をもとに、今後の施設整備に係る必要額を積立て及び取崩しを行う。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三春病院事業基金：施設の活用方針をもとに、施設修繕や機器更新等に備え、必要額の積立て及び取崩しを行う。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教育施設整備事業基金：小学校統合等の計画もあることから、必要額の積立て及び取崩しを行う。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福祉基金：積立て及び取崩しを行う予定はない。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前年度から12百万円減の1,029百万円となった。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令和４年度決算により、剰余金を90百万円積立てたが、取崩しが多く減少することとなった。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中期財政計画（計画期間：令和３～７年度）において、予期しない歳入減少や不時の支出増加（大規模災害等）への備えとして、令和７年度末残高500百万円を確保することを目標としているため、計画的な基金活用計画を立て、健全な財政運営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増減なし。</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現状としては、利子分の積立てを行っているのみであるが、岩江こども園建設事業（令和７年度開園）やアウトドア・アクティビティ拠点施設（モンベルストア等）等の大規模事業により、多額の地方債を借入れる予定である。そのため、単年度あたり公債費比率の上昇も見込まれるため、財政負担を平準化するため減債基金への計画的な積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4" x14ac:dyDescent="0.2">
      <c r="B2" s="3" t="s">
        <v>134</v>
      </c>
      <c r="C2" s="3"/>
      <c r="D2" s="10"/>
    </row>
    <row r="3" spans="1:119" ht="18.75" customHeight="1" x14ac:dyDescent="0.2">
      <c r="A3" s="2"/>
      <c r="B3" s="460" t="s">
        <v>136</v>
      </c>
      <c r="C3" s="461"/>
      <c r="D3" s="461"/>
      <c r="E3" s="462"/>
      <c r="F3" s="462"/>
      <c r="G3" s="462"/>
      <c r="H3" s="462"/>
      <c r="I3" s="462"/>
      <c r="J3" s="462"/>
      <c r="K3" s="462"/>
      <c r="L3" s="462" t="s">
        <v>128</v>
      </c>
      <c r="M3" s="462"/>
      <c r="N3" s="462"/>
      <c r="O3" s="462"/>
      <c r="P3" s="462"/>
      <c r="Q3" s="462"/>
      <c r="R3" s="469"/>
      <c r="S3" s="469"/>
      <c r="T3" s="469"/>
      <c r="U3" s="469"/>
      <c r="V3" s="470"/>
      <c r="W3" s="320" t="s">
        <v>140</v>
      </c>
      <c r="X3" s="321"/>
      <c r="Y3" s="321"/>
      <c r="Z3" s="321"/>
      <c r="AA3" s="321"/>
      <c r="AB3" s="461"/>
      <c r="AC3" s="469" t="s">
        <v>141</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152</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10614177</v>
      </c>
      <c r="BO4" s="327"/>
      <c r="BP4" s="327"/>
      <c r="BQ4" s="327"/>
      <c r="BR4" s="327"/>
      <c r="BS4" s="327"/>
      <c r="BT4" s="327"/>
      <c r="BU4" s="328"/>
      <c r="BV4" s="326">
        <v>10293975</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3</v>
      </c>
      <c r="CU4" s="333"/>
      <c r="CV4" s="333"/>
      <c r="CW4" s="333"/>
      <c r="CX4" s="333"/>
      <c r="CY4" s="333"/>
      <c r="CZ4" s="333"/>
      <c r="DA4" s="334"/>
      <c r="DB4" s="332">
        <v>9</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67</v>
      </c>
      <c r="AV5" s="339"/>
      <c r="AW5" s="339"/>
      <c r="AX5" s="339"/>
      <c r="AY5" s="340" t="s">
        <v>146</v>
      </c>
      <c r="AZ5" s="341"/>
      <c r="BA5" s="341"/>
      <c r="BB5" s="341"/>
      <c r="BC5" s="341"/>
      <c r="BD5" s="341"/>
      <c r="BE5" s="341"/>
      <c r="BF5" s="341"/>
      <c r="BG5" s="341"/>
      <c r="BH5" s="341"/>
      <c r="BI5" s="341"/>
      <c r="BJ5" s="341"/>
      <c r="BK5" s="341"/>
      <c r="BL5" s="341"/>
      <c r="BM5" s="342"/>
      <c r="BN5" s="343">
        <v>10337972</v>
      </c>
      <c r="BO5" s="344"/>
      <c r="BP5" s="344"/>
      <c r="BQ5" s="344"/>
      <c r="BR5" s="344"/>
      <c r="BS5" s="344"/>
      <c r="BT5" s="344"/>
      <c r="BU5" s="345"/>
      <c r="BV5" s="343">
        <v>9701672</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92.4</v>
      </c>
      <c r="CU5" s="350"/>
      <c r="CV5" s="350"/>
      <c r="CW5" s="350"/>
      <c r="CX5" s="350"/>
      <c r="CY5" s="350"/>
      <c r="CZ5" s="350"/>
      <c r="DA5" s="351"/>
      <c r="DB5" s="349">
        <v>91.2</v>
      </c>
      <c r="DC5" s="350"/>
      <c r="DD5" s="350"/>
      <c r="DE5" s="350"/>
      <c r="DF5" s="350"/>
      <c r="DG5" s="350"/>
      <c r="DH5" s="350"/>
      <c r="DI5" s="351"/>
    </row>
    <row r="6" spans="1:119" ht="18.75" customHeight="1" x14ac:dyDescent="0.2">
      <c r="A6" s="2"/>
      <c r="B6" s="480" t="s">
        <v>159</v>
      </c>
      <c r="C6" s="481"/>
      <c r="D6" s="481"/>
      <c r="E6" s="482"/>
      <c r="F6" s="482"/>
      <c r="G6" s="482"/>
      <c r="H6" s="482"/>
      <c r="I6" s="482"/>
      <c r="J6" s="482"/>
      <c r="K6" s="482"/>
      <c r="L6" s="482" t="s">
        <v>163</v>
      </c>
      <c r="M6" s="482"/>
      <c r="N6" s="482"/>
      <c r="O6" s="482"/>
      <c r="P6" s="482"/>
      <c r="Q6" s="482"/>
      <c r="R6" s="486"/>
      <c r="S6" s="486"/>
      <c r="T6" s="486"/>
      <c r="U6" s="486"/>
      <c r="V6" s="487"/>
      <c r="W6" s="490" t="s">
        <v>164</v>
      </c>
      <c r="X6" s="491"/>
      <c r="Y6" s="491"/>
      <c r="Z6" s="491"/>
      <c r="AA6" s="491"/>
      <c r="AB6" s="481"/>
      <c r="AC6" s="494" t="s">
        <v>165</v>
      </c>
      <c r="AD6" s="495"/>
      <c r="AE6" s="495"/>
      <c r="AF6" s="495"/>
      <c r="AG6" s="495"/>
      <c r="AH6" s="495"/>
      <c r="AI6" s="495"/>
      <c r="AJ6" s="495"/>
      <c r="AK6" s="495"/>
      <c r="AL6" s="496"/>
      <c r="AM6" s="335" t="s">
        <v>71</v>
      </c>
      <c r="AN6" s="336"/>
      <c r="AO6" s="336"/>
      <c r="AP6" s="336"/>
      <c r="AQ6" s="336"/>
      <c r="AR6" s="336"/>
      <c r="AS6" s="336"/>
      <c r="AT6" s="337"/>
      <c r="AU6" s="338" t="s">
        <v>67</v>
      </c>
      <c r="AV6" s="339"/>
      <c r="AW6" s="339"/>
      <c r="AX6" s="339"/>
      <c r="AY6" s="340" t="s">
        <v>169</v>
      </c>
      <c r="AZ6" s="341"/>
      <c r="BA6" s="341"/>
      <c r="BB6" s="341"/>
      <c r="BC6" s="341"/>
      <c r="BD6" s="341"/>
      <c r="BE6" s="341"/>
      <c r="BF6" s="341"/>
      <c r="BG6" s="341"/>
      <c r="BH6" s="341"/>
      <c r="BI6" s="341"/>
      <c r="BJ6" s="341"/>
      <c r="BK6" s="341"/>
      <c r="BL6" s="341"/>
      <c r="BM6" s="342"/>
      <c r="BN6" s="343">
        <v>276205</v>
      </c>
      <c r="BO6" s="344"/>
      <c r="BP6" s="344"/>
      <c r="BQ6" s="344"/>
      <c r="BR6" s="344"/>
      <c r="BS6" s="344"/>
      <c r="BT6" s="344"/>
      <c r="BU6" s="345"/>
      <c r="BV6" s="343">
        <v>592303</v>
      </c>
      <c r="BW6" s="344"/>
      <c r="BX6" s="344"/>
      <c r="BY6" s="344"/>
      <c r="BZ6" s="344"/>
      <c r="CA6" s="344"/>
      <c r="CB6" s="344"/>
      <c r="CC6" s="345"/>
      <c r="CD6" s="346" t="s">
        <v>170</v>
      </c>
      <c r="CE6" s="347"/>
      <c r="CF6" s="347"/>
      <c r="CG6" s="347"/>
      <c r="CH6" s="347"/>
      <c r="CI6" s="347"/>
      <c r="CJ6" s="347"/>
      <c r="CK6" s="347"/>
      <c r="CL6" s="347"/>
      <c r="CM6" s="347"/>
      <c r="CN6" s="347"/>
      <c r="CO6" s="347"/>
      <c r="CP6" s="347"/>
      <c r="CQ6" s="347"/>
      <c r="CR6" s="347"/>
      <c r="CS6" s="348"/>
      <c r="CT6" s="352">
        <v>93</v>
      </c>
      <c r="CU6" s="353"/>
      <c r="CV6" s="353"/>
      <c r="CW6" s="353"/>
      <c r="CX6" s="353"/>
      <c r="CY6" s="353"/>
      <c r="CZ6" s="353"/>
      <c r="DA6" s="354"/>
      <c r="DB6" s="352">
        <v>92.5</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171</v>
      </c>
      <c r="AN7" s="336"/>
      <c r="AO7" s="336"/>
      <c r="AP7" s="336"/>
      <c r="AQ7" s="336"/>
      <c r="AR7" s="336"/>
      <c r="AS7" s="336"/>
      <c r="AT7" s="337"/>
      <c r="AU7" s="338" t="s">
        <v>67</v>
      </c>
      <c r="AV7" s="339"/>
      <c r="AW7" s="339"/>
      <c r="AX7" s="339"/>
      <c r="AY7" s="340" t="s">
        <v>172</v>
      </c>
      <c r="AZ7" s="341"/>
      <c r="BA7" s="341"/>
      <c r="BB7" s="341"/>
      <c r="BC7" s="341"/>
      <c r="BD7" s="341"/>
      <c r="BE7" s="341"/>
      <c r="BF7" s="341"/>
      <c r="BG7" s="341"/>
      <c r="BH7" s="341"/>
      <c r="BI7" s="341"/>
      <c r="BJ7" s="341"/>
      <c r="BK7" s="341"/>
      <c r="BL7" s="341"/>
      <c r="BM7" s="342"/>
      <c r="BN7" s="343">
        <v>124817</v>
      </c>
      <c r="BO7" s="344"/>
      <c r="BP7" s="344"/>
      <c r="BQ7" s="344"/>
      <c r="BR7" s="344"/>
      <c r="BS7" s="344"/>
      <c r="BT7" s="344"/>
      <c r="BU7" s="345"/>
      <c r="BV7" s="343">
        <v>126131</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5118832</v>
      </c>
      <c r="CU7" s="344"/>
      <c r="CV7" s="344"/>
      <c r="CW7" s="344"/>
      <c r="CX7" s="344"/>
      <c r="CY7" s="344"/>
      <c r="CZ7" s="344"/>
      <c r="DA7" s="345"/>
      <c r="DB7" s="343">
        <v>5167014</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174</v>
      </c>
      <c r="AN8" s="336"/>
      <c r="AO8" s="336"/>
      <c r="AP8" s="336"/>
      <c r="AQ8" s="336"/>
      <c r="AR8" s="336"/>
      <c r="AS8" s="336"/>
      <c r="AT8" s="337"/>
      <c r="AU8" s="338" t="s">
        <v>67</v>
      </c>
      <c r="AV8" s="339"/>
      <c r="AW8" s="339"/>
      <c r="AX8" s="339"/>
      <c r="AY8" s="340" t="s">
        <v>177</v>
      </c>
      <c r="AZ8" s="341"/>
      <c r="BA8" s="341"/>
      <c r="BB8" s="341"/>
      <c r="BC8" s="341"/>
      <c r="BD8" s="341"/>
      <c r="BE8" s="341"/>
      <c r="BF8" s="341"/>
      <c r="BG8" s="341"/>
      <c r="BH8" s="341"/>
      <c r="BI8" s="341"/>
      <c r="BJ8" s="341"/>
      <c r="BK8" s="341"/>
      <c r="BL8" s="341"/>
      <c r="BM8" s="342"/>
      <c r="BN8" s="343">
        <v>151388</v>
      </c>
      <c r="BO8" s="344"/>
      <c r="BP8" s="344"/>
      <c r="BQ8" s="344"/>
      <c r="BR8" s="344"/>
      <c r="BS8" s="344"/>
      <c r="BT8" s="344"/>
      <c r="BU8" s="345"/>
      <c r="BV8" s="343">
        <v>466172</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0.44</v>
      </c>
      <c r="CU8" s="356"/>
      <c r="CV8" s="356"/>
      <c r="CW8" s="356"/>
      <c r="CX8" s="356"/>
      <c r="CY8" s="356"/>
      <c r="CZ8" s="356"/>
      <c r="DA8" s="357"/>
      <c r="DB8" s="355">
        <v>0.44</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58" t="s">
        <v>14</v>
      </c>
      <c r="M9" s="359"/>
      <c r="N9" s="359"/>
      <c r="O9" s="359"/>
      <c r="P9" s="359"/>
      <c r="Q9" s="360"/>
      <c r="R9" s="361">
        <v>17018</v>
      </c>
      <c r="S9" s="362"/>
      <c r="T9" s="362"/>
      <c r="U9" s="362"/>
      <c r="V9" s="363"/>
      <c r="W9" s="320" t="s">
        <v>180</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67</v>
      </c>
      <c r="AV9" s="339"/>
      <c r="AW9" s="339"/>
      <c r="AX9" s="339"/>
      <c r="AY9" s="340" t="s">
        <v>68</v>
      </c>
      <c r="AZ9" s="341"/>
      <c r="BA9" s="341"/>
      <c r="BB9" s="341"/>
      <c r="BC9" s="341"/>
      <c r="BD9" s="341"/>
      <c r="BE9" s="341"/>
      <c r="BF9" s="341"/>
      <c r="BG9" s="341"/>
      <c r="BH9" s="341"/>
      <c r="BI9" s="341"/>
      <c r="BJ9" s="341"/>
      <c r="BK9" s="341"/>
      <c r="BL9" s="341"/>
      <c r="BM9" s="342"/>
      <c r="BN9" s="343">
        <v>-314784</v>
      </c>
      <c r="BO9" s="344"/>
      <c r="BP9" s="344"/>
      <c r="BQ9" s="344"/>
      <c r="BR9" s="344"/>
      <c r="BS9" s="344"/>
      <c r="BT9" s="344"/>
      <c r="BU9" s="345"/>
      <c r="BV9" s="343">
        <v>-176868</v>
      </c>
      <c r="BW9" s="344"/>
      <c r="BX9" s="344"/>
      <c r="BY9" s="344"/>
      <c r="BZ9" s="344"/>
      <c r="CA9" s="344"/>
      <c r="CB9" s="344"/>
      <c r="CC9" s="345"/>
      <c r="CD9" s="346" t="s">
        <v>65</v>
      </c>
      <c r="CE9" s="347"/>
      <c r="CF9" s="347"/>
      <c r="CG9" s="347"/>
      <c r="CH9" s="347"/>
      <c r="CI9" s="347"/>
      <c r="CJ9" s="347"/>
      <c r="CK9" s="347"/>
      <c r="CL9" s="347"/>
      <c r="CM9" s="347"/>
      <c r="CN9" s="347"/>
      <c r="CO9" s="347"/>
      <c r="CP9" s="347"/>
      <c r="CQ9" s="347"/>
      <c r="CR9" s="347"/>
      <c r="CS9" s="348"/>
      <c r="CT9" s="349">
        <v>9.8000000000000007</v>
      </c>
      <c r="CU9" s="350"/>
      <c r="CV9" s="350"/>
      <c r="CW9" s="350"/>
      <c r="CX9" s="350"/>
      <c r="CY9" s="350"/>
      <c r="CZ9" s="350"/>
      <c r="DA9" s="351"/>
      <c r="DB9" s="349">
        <v>9.6999999999999993</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184</v>
      </c>
      <c r="M10" s="336"/>
      <c r="N10" s="336"/>
      <c r="O10" s="336"/>
      <c r="P10" s="336"/>
      <c r="Q10" s="337"/>
      <c r="R10" s="365">
        <v>18304</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67</v>
      </c>
      <c r="AV10" s="339"/>
      <c r="AW10" s="339"/>
      <c r="AX10" s="339"/>
      <c r="AY10" s="340" t="s">
        <v>187</v>
      </c>
      <c r="AZ10" s="341"/>
      <c r="BA10" s="341"/>
      <c r="BB10" s="341"/>
      <c r="BC10" s="341"/>
      <c r="BD10" s="341"/>
      <c r="BE10" s="341"/>
      <c r="BF10" s="341"/>
      <c r="BG10" s="341"/>
      <c r="BH10" s="341"/>
      <c r="BI10" s="341"/>
      <c r="BJ10" s="341"/>
      <c r="BK10" s="341"/>
      <c r="BL10" s="341"/>
      <c r="BM10" s="342"/>
      <c r="BN10" s="343">
        <v>302759</v>
      </c>
      <c r="BO10" s="344"/>
      <c r="BP10" s="344"/>
      <c r="BQ10" s="344"/>
      <c r="BR10" s="344"/>
      <c r="BS10" s="344"/>
      <c r="BT10" s="344"/>
      <c r="BU10" s="345"/>
      <c r="BV10" s="343">
        <v>502613</v>
      </c>
      <c r="BW10" s="344"/>
      <c r="BX10" s="344"/>
      <c r="BY10" s="344"/>
      <c r="BZ10" s="344"/>
      <c r="CA10" s="344"/>
      <c r="CB10" s="344"/>
      <c r="CC10" s="345"/>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191</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61</v>
      </c>
      <c r="AN11" s="336"/>
      <c r="AO11" s="336"/>
      <c r="AP11" s="336"/>
      <c r="AQ11" s="336"/>
      <c r="AR11" s="336"/>
      <c r="AS11" s="336"/>
      <c r="AT11" s="337"/>
      <c r="AU11" s="338" t="s">
        <v>67</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2">
      <c r="A12" s="2"/>
      <c r="B12" s="502" t="s">
        <v>199</v>
      </c>
      <c r="C12" s="503"/>
      <c r="D12" s="503"/>
      <c r="E12" s="503"/>
      <c r="F12" s="503"/>
      <c r="G12" s="503"/>
      <c r="H12" s="503"/>
      <c r="I12" s="503"/>
      <c r="J12" s="503"/>
      <c r="K12" s="504"/>
      <c r="L12" s="374" t="s">
        <v>200</v>
      </c>
      <c r="M12" s="375"/>
      <c r="N12" s="375"/>
      <c r="O12" s="375"/>
      <c r="P12" s="375"/>
      <c r="Q12" s="376"/>
      <c r="R12" s="377">
        <v>16312</v>
      </c>
      <c r="S12" s="378"/>
      <c r="T12" s="378"/>
      <c r="U12" s="378"/>
      <c r="V12" s="379"/>
      <c r="W12" s="380" t="s">
        <v>8</v>
      </c>
      <c r="X12" s="339"/>
      <c r="Y12" s="339"/>
      <c r="Z12" s="339"/>
      <c r="AA12" s="339"/>
      <c r="AB12" s="381"/>
      <c r="AC12" s="382" t="s">
        <v>107</v>
      </c>
      <c r="AD12" s="383"/>
      <c r="AE12" s="383"/>
      <c r="AF12" s="383"/>
      <c r="AG12" s="384"/>
      <c r="AH12" s="382" t="s">
        <v>202</v>
      </c>
      <c r="AI12" s="383"/>
      <c r="AJ12" s="383"/>
      <c r="AK12" s="383"/>
      <c r="AL12" s="385"/>
      <c r="AM12" s="335" t="s">
        <v>203</v>
      </c>
      <c r="AN12" s="336"/>
      <c r="AO12" s="336"/>
      <c r="AP12" s="336"/>
      <c r="AQ12" s="336"/>
      <c r="AR12" s="336"/>
      <c r="AS12" s="336"/>
      <c r="AT12" s="337"/>
      <c r="AU12" s="338" t="s">
        <v>67</v>
      </c>
      <c r="AV12" s="339"/>
      <c r="AW12" s="339"/>
      <c r="AX12" s="339"/>
      <c r="AY12" s="340" t="s">
        <v>206</v>
      </c>
      <c r="AZ12" s="341"/>
      <c r="BA12" s="341"/>
      <c r="BB12" s="341"/>
      <c r="BC12" s="341"/>
      <c r="BD12" s="341"/>
      <c r="BE12" s="341"/>
      <c r="BF12" s="341"/>
      <c r="BG12" s="341"/>
      <c r="BH12" s="341"/>
      <c r="BI12" s="341"/>
      <c r="BJ12" s="341"/>
      <c r="BK12" s="341"/>
      <c r="BL12" s="341"/>
      <c r="BM12" s="342"/>
      <c r="BN12" s="343">
        <v>314224</v>
      </c>
      <c r="BO12" s="344"/>
      <c r="BP12" s="344"/>
      <c r="BQ12" s="344"/>
      <c r="BR12" s="344"/>
      <c r="BS12" s="344"/>
      <c r="BT12" s="344"/>
      <c r="BU12" s="345"/>
      <c r="BV12" s="343">
        <v>345608</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209</v>
      </c>
      <c r="N13" s="387"/>
      <c r="O13" s="387"/>
      <c r="P13" s="387"/>
      <c r="Q13" s="388"/>
      <c r="R13" s="389">
        <v>16240</v>
      </c>
      <c r="S13" s="390"/>
      <c r="T13" s="390"/>
      <c r="U13" s="390"/>
      <c r="V13" s="391"/>
      <c r="W13" s="490" t="s">
        <v>210</v>
      </c>
      <c r="X13" s="491"/>
      <c r="Y13" s="491"/>
      <c r="Z13" s="491"/>
      <c r="AA13" s="491"/>
      <c r="AB13" s="481"/>
      <c r="AC13" s="365">
        <v>557</v>
      </c>
      <c r="AD13" s="366"/>
      <c r="AE13" s="366"/>
      <c r="AF13" s="366"/>
      <c r="AG13" s="392"/>
      <c r="AH13" s="365">
        <v>658</v>
      </c>
      <c r="AI13" s="366"/>
      <c r="AJ13" s="366"/>
      <c r="AK13" s="366"/>
      <c r="AL13" s="367"/>
      <c r="AM13" s="335" t="s">
        <v>212</v>
      </c>
      <c r="AN13" s="336"/>
      <c r="AO13" s="336"/>
      <c r="AP13" s="336"/>
      <c r="AQ13" s="336"/>
      <c r="AR13" s="336"/>
      <c r="AS13" s="336"/>
      <c r="AT13" s="337"/>
      <c r="AU13" s="338" t="s">
        <v>214</v>
      </c>
      <c r="AV13" s="339"/>
      <c r="AW13" s="339"/>
      <c r="AX13" s="339"/>
      <c r="AY13" s="340" t="s">
        <v>216</v>
      </c>
      <c r="AZ13" s="341"/>
      <c r="BA13" s="341"/>
      <c r="BB13" s="341"/>
      <c r="BC13" s="341"/>
      <c r="BD13" s="341"/>
      <c r="BE13" s="341"/>
      <c r="BF13" s="341"/>
      <c r="BG13" s="341"/>
      <c r="BH13" s="341"/>
      <c r="BI13" s="341"/>
      <c r="BJ13" s="341"/>
      <c r="BK13" s="341"/>
      <c r="BL13" s="341"/>
      <c r="BM13" s="342"/>
      <c r="BN13" s="343">
        <v>-326249</v>
      </c>
      <c r="BO13" s="344"/>
      <c r="BP13" s="344"/>
      <c r="BQ13" s="344"/>
      <c r="BR13" s="344"/>
      <c r="BS13" s="344"/>
      <c r="BT13" s="344"/>
      <c r="BU13" s="345"/>
      <c r="BV13" s="343">
        <v>-19863</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7.7</v>
      </c>
      <c r="CU13" s="350"/>
      <c r="CV13" s="350"/>
      <c r="CW13" s="350"/>
      <c r="CX13" s="350"/>
      <c r="CY13" s="350"/>
      <c r="CZ13" s="350"/>
      <c r="DA13" s="351"/>
      <c r="DB13" s="349">
        <v>7.4</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218</v>
      </c>
      <c r="M14" s="394"/>
      <c r="N14" s="394"/>
      <c r="O14" s="394"/>
      <c r="P14" s="394"/>
      <c r="Q14" s="395"/>
      <c r="R14" s="389">
        <v>16489</v>
      </c>
      <c r="S14" s="390"/>
      <c r="T14" s="390"/>
      <c r="U14" s="390"/>
      <c r="V14" s="391"/>
      <c r="W14" s="476"/>
      <c r="X14" s="477"/>
      <c r="Y14" s="477"/>
      <c r="Z14" s="477"/>
      <c r="AA14" s="477"/>
      <c r="AB14" s="467"/>
      <c r="AC14" s="396">
        <v>6.8</v>
      </c>
      <c r="AD14" s="397"/>
      <c r="AE14" s="397"/>
      <c r="AF14" s="397"/>
      <c r="AG14" s="398"/>
      <c r="AH14" s="396">
        <v>7.4</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222</v>
      </c>
      <c r="CE14" s="401"/>
      <c r="CF14" s="401"/>
      <c r="CG14" s="401"/>
      <c r="CH14" s="401"/>
      <c r="CI14" s="401"/>
      <c r="CJ14" s="401"/>
      <c r="CK14" s="401"/>
      <c r="CL14" s="401"/>
      <c r="CM14" s="401"/>
      <c r="CN14" s="401"/>
      <c r="CO14" s="401"/>
      <c r="CP14" s="401"/>
      <c r="CQ14" s="401"/>
      <c r="CR14" s="401"/>
      <c r="CS14" s="402"/>
      <c r="CT14" s="403">
        <v>24.3</v>
      </c>
      <c r="CU14" s="404"/>
      <c r="CV14" s="404"/>
      <c r="CW14" s="404"/>
      <c r="CX14" s="404"/>
      <c r="CY14" s="404"/>
      <c r="CZ14" s="404"/>
      <c r="DA14" s="405"/>
      <c r="DB14" s="403">
        <v>13.2</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209</v>
      </c>
      <c r="N15" s="387"/>
      <c r="O15" s="387"/>
      <c r="P15" s="387"/>
      <c r="Q15" s="388"/>
      <c r="R15" s="389">
        <v>16411</v>
      </c>
      <c r="S15" s="390"/>
      <c r="T15" s="390"/>
      <c r="U15" s="390"/>
      <c r="V15" s="391"/>
      <c r="W15" s="490" t="s">
        <v>4</v>
      </c>
      <c r="X15" s="491"/>
      <c r="Y15" s="491"/>
      <c r="Z15" s="491"/>
      <c r="AA15" s="491"/>
      <c r="AB15" s="481"/>
      <c r="AC15" s="365">
        <v>2605</v>
      </c>
      <c r="AD15" s="366"/>
      <c r="AE15" s="366"/>
      <c r="AF15" s="366"/>
      <c r="AG15" s="392"/>
      <c r="AH15" s="365">
        <v>2981</v>
      </c>
      <c r="AI15" s="366"/>
      <c r="AJ15" s="366"/>
      <c r="AK15" s="366"/>
      <c r="AL15" s="367"/>
      <c r="AM15" s="335"/>
      <c r="AN15" s="336"/>
      <c r="AO15" s="336"/>
      <c r="AP15" s="336"/>
      <c r="AQ15" s="336"/>
      <c r="AR15" s="336"/>
      <c r="AS15" s="336"/>
      <c r="AT15" s="337"/>
      <c r="AU15" s="338"/>
      <c r="AV15" s="339"/>
      <c r="AW15" s="339"/>
      <c r="AX15" s="339"/>
      <c r="AY15" s="323" t="s">
        <v>224</v>
      </c>
      <c r="AZ15" s="324"/>
      <c r="BA15" s="324"/>
      <c r="BB15" s="324"/>
      <c r="BC15" s="324"/>
      <c r="BD15" s="324"/>
      <c r="BE15" s="324"/>
      <c r="BF15" s="324"/>
      <c r="BG15" s="324"/>
      <c r="BH15" s="324"/>
      <c r="BI15" s="324"/>
      <c r="BJ15" s="324"/>
      <c r="BK15" s="324"/>
      <c r="BL15" s="324"/>
      <c r="BM15" s="325"/>
      <c r="BN15" s="326">
        <v>2049658</v>
      </c>
      <c r="BO15" s="327"/>
      <c r="BP15" s="327"/>
      <c r="BQ15" s="327"/>
      <c r="BR15" s="327"/>
      <c r="BS15" s="327"/>
      <c r="BT15" s="327"/>
      <c r="BU15" s="328"/>
      <c r="BV15" s="326">
        <v>2027311</v>
      </c>
      <c r="BW15" s="327"/>
      <c r="BX15" s="327"/>
      <c r="BY15" s="327"/>
      <c r="BZ15" s="327"/>
      <c r="CA15" s="327"/>
      <c r="CB15" s="327"/>
      <c r="CC15" s="328"/>
      <c r="CD15" s="329" t="s">
        <v>208</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226</v>
      </c>
      <c r="M16" s="406"/>
      <c r="N16" s="406"/>
      <c r="O16" s="406"/>
      <c r="P16" s="406"/>
      <c r="Q16" s="407"/>
      <c r="R16" s="408" t="s">
        <v>228</v>
      </c>
      <c r="S16" s="409"/>
      <c r="T16" s="409"/>
      <c r="U16" s="409"/>
      <c r="V16" s="410"/>
      <c r="W16" s="476"/>
      <c r="X16" s="477"/>
      <c r="Y16" s="477"/>
      <c r="Z16" s="477"/>
      <c r="AA16" s="477"/>
      <c r="AB16" s="467"/>
      <c r="AC16" s="396">
        <v>31.9</v>
      </c>
      <c r="AD16" s="397"/>
      <c r="AE16" s="397"/>
      <c r="AF16" s="397"/>
      <c r="AG16" s="398"/>
      <c r="AH16" s="396">
        <v>33.4</v>
      </c>
      <c r="AI16" s="397"/>
      <c r="AJ16" s="397"/>
      <c r="AK16" s="397"/>
      <c r="AL16" s="399"/>
      <c r="AM16" s="335"/>
      <c r="AN16" s="336"/>
      <c r="AO16" s="336"/>
      <c r="AP16" s="336"/>
      <c r="AQ16" s="336"/>
      <c r="AR16" s="336"/>
      <c r="AS16" s="336"/>
      <c r="AT16" s="337"/>
      <c r="AU16" s="338"/>
      <c r="AV16" s="339"/>
      <c r="AW16" s="339"/>
      <c r="AX16" s="339"/>
      <c r="AY16" s="340" t="s">
        <v>105</v>
      </c>
      <c r="AZ16" s="341"/>
      <c r="BA16" s="341"/>
      <c r="BB16" s="341"/>
      <c r="BC16" s="341"/>
      <c r="BD16" s="341"/>
      <c r="BE16" s="341"/>
      <c r="BF16" s="341"/>
      <c r="BG16" s="341"/>
      <c r="BH16" s="341"/>
      <c r="BI16" s="341"/>
      <c r="BJ16" s="341"/>
      <c r="BK16" s="341"/>
      <c r="BL16" s="341"/>
      <c r="BM16" s="342"/>
      <c r="BN16" s="343">
        <v>4680922</v>
      </c>
      <c r="BO16" s="344"/>
      <c r="BP16" s="344"/>
      <c r="BQ16" s="344"/>
      <c r="BR16" s="344"/>
      <c r="BS16" s="344"/>
      <c r="BT16" s="344"/>
      <c r="BU16" s="345"/>
      <c r="BV16" s="343">
        <v>4589870</v>
      </c>
      <c r="BW16" s="344"/>
      <c r="BX16" s="344"/>
      <c r="BY16" s="344"/>
      <c r="BZ16" s="344"/>
      <c r="CA16" s="344"/>
      <c r="CB16" s="344"/>
      <c r="CC16" s="345"/>
      <c r="CD16" s="21"/>
      <c r="CE16" s="511" t="s">
        <v>229</v>
      </c>
      <c r="CF16" s="511"/>
      <c r="CG16" s="511"/>
      <c r="CH16" s="511"/>
      <c r="CI16" s="511"/>
      <c r="CJ16" s="511"/>
      <c r="CK16" s="511"/>
      <c r="CL16" s="511"/>
      <c r="CM16" s="511"/>
      <c r="CN16" s="511"/>
      <c r="CO16" s="511"/>
      <c r="CP16" s="511"/>
      <c r="CQ16" s="511"/>
      <c r="CR16" s="511"/>
      <c r="CS16" s="512"/>
      <c r="CT16" s="349">
        <v>2.1</v>
      </c>
      <c r="CU16" s="350"/>
      <c r="CV16" s="350"/>
      <c r="CW16" s="350"/>
      <c r="CX16" s="350"/>
      <c r="CY16" s="350"/>
      <c r="CZ16" s="350"/>
      <c r="DA16" s="351"/>
      <c r="DB16" s="349">
        <v>0.9</v>
      </c>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100</v>
      </c>
      <c r="N17" s="412"/>
      <c r="O17" s="412"/>
      <c r="P17" s="412"/>
      <c r="Q17" s="413"/>
      <c r="R17" s="408" t="s">
        <v>230</v>
      </c>
      <c r="S17" s="409"/>
      <c r="T17" s="409"/>
      <c r="U17" s="409"/>
      <c r="V17" s="410"/>
      <c r="W17" s="490" t="s">
        <v>94</v>
      </c>
      <c r="X17" s="491"/>
      <c r="Y17" s="491"/>
      <c r="Z17" s="491"/>
      <c r="AA17" s="491"/>
      <c r="AB17" s="481"/>
      <c r="AC17" s="365">
        <v>5008</v>
      </c>
      <c r="AD17" s="366"/>
      <c r="AE17" s="366"/>
      <c r="AF17" s="366"/>
      <c r="AG17" s="392"/>
      <c r="AH17" s="365">
        <v>5284</v>
      </c>
      <c r="AI17" s="366"/>
      <c r="AJ17" s="366"/>
      <c r="AK17" s="366"/>
      <c r="AL17" s="367"/>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2551326</v>
      </c>
      <c r="BO17" s="344"/>
      <c r="BP17" s="344"/>
      <c r="BQ17" s="344"/>
      <c r="BR17" s="344"/>
      <c r="BS17" s="344"/>
      <c r="BT17" s="344"/>
      <c r="BU17" s="345"/>
      <c r="BV17" s="343">
        <v>2529585</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232</v>
      </c>
      <c r="C18" s="415"/>
      <c r="D18" s="415"/>
      <c r="E18" s="416"/>
      <c r="F18" s="416"/>
      <c r="G18" s="416"/>
      <c r="H18" s="416"/>
      <c r="I18" s="416"/>
      <c r="J18" s="416"/>
      <c r="K18" s="416"/>
      <c r="L18" s="417">
        <v>72.760000000000005</v>
      </c>
      <c r="M18" s="417"/>
      <c r="N18" s="417"/>
      <c r="O18" s="417"/>
      <c r="P18" s="417"/>
      <c r="Q18" s="417"/>
      <c r="R18" s="418"/>
      <c r="S18" s="418"/>
      <c r="T18" s="418"/>
      <c r="U18" s="418"/>
      <c r="V18" s="419"/>
      <c r="W18" s="492"/>
      <c r="X18" s="493"/>
      <c r="Y18" s="493"/>
      <c r="Z18" s="493"/>
      <c r="AA18" s="493"/>
      <c r="AB18" s="484"/>
      <c r="AC18" s="420">
        <v>61.3</v>
      </c>
      <c r="AD18" s="421"/>
      <c r="AE18" s="421"/>
      <c r="AF18" s="421"/>
      <c r="AG18" s="422"/>
      <c r="AH18" s="420">
        <v>59.2</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4748223</v>
      </c>
      <c r="BO18" s="344"/>
      <c r="BP18" s="344"/>
      <c r="BQ18" s="344"/>
      <c r="BR18" s="344"/>
      <c r="BS18" s="344"/>
      <c r="BT18" s="344"/>
      <c r="BU18" s="345"/>
      <c r="BV18" s="343">
        <v>4720006</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54</v>
      </c>
      <c r="C19" s="415"/>
      <c r="D19" s="415"/>
      <c r="E19" s="416"/>
      <c r="F19" s="416"/>
      <c r="G19" s="416"/>
      <c r="H19" s="416"/>
      <c r="I19" s="416"/>
      <c r="J19" s="416"/>
      <c r="K19" s="416"/>
      <c r="L19" s="424">
        <v>234</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6735928</v>
      </c>
      <c r="BO19" s="344"/>
      <c r="BP19" s="344"/>
      <c r="BQ19" s="344"/>
      <c r="BR19" s="344"/>
      <c r="BS19" s="344"/>
      <c r="BT19" s="344"/>
      <c r="BU19" s="345"/>
      <c r="BV19" s="343">
        <v>6809099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235</v>
      </c>
      <c r="C20" s="415"/>
      <c r="D20" s="415"/>
      <c r="E20" s="416"/>
      <c r="F20" s="416"/>
      <c r="G20" s="416"/>
      <c r="H20" s="416"/>
      <c r="I20" s="416"/>
      <c r="J20" s="416"/>
      <c r="K20" s="416"/>
      <c r="L20" s="424">
        <v>5977</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142</v>
      </c>
      <c r="C22" s="537"/>
      <c r="D22" s="538"/>
      <c r="E22" s="486" t="s">
        <v>8</v>
      </c>
      <c r="F22" s="491"/>
      <c r="G22" s="491"/>
      <c r="H22" s="491"/>
      <c r="I22" s="491"/>
      <c r="J22" s="491"/>
      <c r="K22" s="481"/>
      <c r="L22" s="486" t="s">
        <v>237</v>
      </c>
      <c r="M22" s="491"/>
      <c r="N22" s="491"/>
      <c r="O22" s="491"/>
      <c r="P22" s="481"/>
      <c r="Q22" s="513" t="s">
        <v>239</v>
      </c>
      <c r="R22" s="514"/>
      <c r="S22" s="514"/>
      <c r="T22" s="514"/>
      <c r="U22" s="514"/>
      <c r="V22" s="515"/>
      <c r="W22" s="545" t="s">
        <v>55</v>
      </c>
      <c r="X22" s="537"/>
      <c r="Y22" s="538"/>
      <c r="Z22" s="486" t="s">
        <v>8</v>
      </c>
      <c r="AA22" s="491"/>
      <c r="AB22" s="491"/>
      <c r="AC22" s="491"/>
      <c r="AD22" s="491"/>
      <c r="AE22" s="491"/>
      <c r="AF22" s="491"/>
      <c r="AG22" s="481"/>
      <c r="AH22" s="519" t="s">
        <v>182</v>
      </c>
      <c r="AI22" s="491"/>
      <c r="AJ22" s="491"/>
      <c r="AK22" s="491"/>
      <c r="AL22" s="481"/>
      <c r="AM22" s="519" t="s">
        <v>240</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8551806</v>
      </c>
      <c r="BO22" s="327"/>
      <c r="BP22" s="327"/>
      <c r="BQ22" s="327"/>
      <c r="BR22" s="327"/>
      <c r="BS22" s="327"/>
      <c r="BT22" s="327"/>
      <c r="BU22" s="328"/>
      <c r="BV22" s="326">
        <v>7958194</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244</v>
      </c>
      <c r="AZ23" s="341"/>
      <c r="BA23" s="341"/>
      <c r="BB23" s="341"/>
      <c r="BC23" s="341"/>
      <c r="BD23" s="341"/>
      <c r="BE23" s="341"/>
      <c r="BF23" s="341"/>
      <c r="BG23" s="341"/>
      <c r="BH23" s="341"/>
      <c r="BI23" s="341"/>
      <c r="BJ23" s="341"/>
      <c r="BK23" s="341"/>
      <c r="BL23" s="341"/>
      <c r="BM23" s="342"/>
      <c r="BN23" s="343">
        <v>1904513</v>
      </c>
      <c r="BO23" s="344"/>
      <c r="BP23" s="344"/>
      <c r="BQ23" s="344"/>
      <c r="BR23" s="344"/>
      <c r="BS23" s="344"/>
      <c r="BT23" s="344"/>
      <c r="BU23" s="345"/>
      <c r="BV23" s="343">
        <v>2081875</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246</v>
      </c>
      <c r="F24" s="336"/>
      <c r="G24" s="336"/>
      <c r="H24" s="336"/>
      <c r="I24" s="336"/>
      <c r="J24" s="336"/>
      <c r="K24" s="337"/>
      <c r="L24" s="365">
        <v>1</v>
      </c>
      <c r="M24" s="366"/>
      <c r="N24" s="366"/>
      <c r="O24" s="366"/>
      <c r="P24" s="392"/>
      <c r="Q24" s="365">
        <v>7950</v>
      </c>
      <c r="R24" s="366"/>
      <c r="S24" s="366"/>
      <c r="T24" s="366"/>
      <c r="U24" s="366"/>
      <c r="V24" s="392"/>
      <c r="W24" s="546"/>
      <c r="X24" s="540"/>
      <c r="Y24" s="541"/>
      <c r="Z24" s="364" t="s">
        <v>248</v>
      </c>
      <c r="AA24" s="336"/>
      <c r="AB24" s="336"/>
      <c r="AC24" s="336"/>
      <c r="AD24" s="336"/>
      <c r="AE24" s="336"/>
      <c r="AF24" s="336"/>
      <c r="AG24" s="337"/>
      <c r="AH24" s="365">
        <v>141</v>
      </c>
      <c r="AI24" s="366"/>
      <c r="AJ24" s="366"/>
      <c r="AK24" s="366"/>
      <c r="AL24" s="392"/>
      <c r="AM24" s="365">
        <v>406503</v>
      </c>
      <c r="AN24" s="366"/>
      <c r="AO24" s="366"/>
      <c r="AP24" s="366"/>
      <c r="AQ24" s="366"/>
      <c r="AR24" s="392"/>
      <c r="AS24" s="365">
        <v>2883</v>
      </c>
      <c r="AT24" s="366"/>
      <c r="AU24" s="366"/>
      <c r="AV24" s="366"/>
      <c r="AW24" s="366"/>
      <c r="AX24" s="367"/>
      <c r="AY24" s="438" t="s">
        <v>250</v>
      </c>
      <c r="AZ24" s="439"/>
      <c r="BA24" s="439"/>
      <c r="BB24" s="439"/>
      <c r="BC24" s="439"/>
      <c r="BD24" s="439"/>
      <c r="BE24" s="439"/>
      <c r="BF24" s="439"/>
      <c r="BG24" s="439"/>
      <c r="BH24" s="439"/>
      <c r="BI24" s="439"/>
      <c r="BJ24" s="439"/>
      <c r="BK24" s="439"/>
      <c r="BL24" s="439"/>
      <c r="BM24" s="440"/>
      <c r="BN24" s="343">
        <v>7123579</v>
      </c>
      <c r="BO24" s="344"/>
      <c r="BP24" s="344"/>
      <c r="BQ24" s="344"/>
      <c r="BR24" s="344"/>
      <c r="BS24" s="344"/>
      <c r="BT24" s="344"/>
      <c r="BU24" s="345"/>
      <c r="BV24" s="343">
        <v>6394756</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253</v>
      </c>
      <c r="F25" s="336"/>
      <c r="G25" s="336"/>
      <c r="H25" s="336"/>
      <c r="I25" s="336"/>
      <c r="J25" s="336"/>
      <c r="K25" s="337"/>
      <c r="L25" s="365">
        <v>1</v>
      </c>
      <c r="M25" s="366"/>
      <c r="N25" s="366"/>
      <c r="O25" s="366"/>
      <c r="P25" s="392"/>
      <c r="Q25" s="365">
        <v>6340</v>
      </c>
      <c r="R25" s="366"/>
      <c r="S25" s="366"/>
      <c r="T25" s="366"/>
      <c r="U25" s="366"/>
      <c r="V25" s="392"/>
      <c r="W25" s="546"/>
      <c r="X25" s="540"/>
      <c r="Y25" s="541"/>
      <c r="Z25" s="364" t="s">
        <v>254</v>
      </c>
      <c r="AA25" s="336"/>
      <c r="AB25" s="336"/>
      <c r="AC25" s="336"/>
      <c r="AD25" s="336"/>
      <c r="AE25" s="336"/>
      <c r="AF25" s="336"/>
      <c r="AG25" s="337"/>
      <c r="AH25" s="365" t="s">
        <v>197</v>
      </c>
      <c r="AI25" s="366"/>
      <c r="AJ25" s="366"/>
      <c r="AK25" s="366"/>
      <c r="AL25" s="392"/>
      <c r="AM25" s="365" t="s">
        <v>197</v>
      </c>
      <c r="AN25" s="366"/>
      <c r="AO25" s="366"/>
      <c r="AP25" s="366"/>
      <c r="AQ25" s="366"/>
      <c r="AR25" s="392"/>
      <c r="AS25" s="365" t="s">
        <v>197</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938727</v>
      </c>
      <c r="BO25" s="327"/>
      <c r="BP25" s="327"/>
      <c r="BQ25" s="327"/>
      <c r="BR25" s="327"/>
      <c r="BS25" s="327"/>
      <c r="BT25" s="327"/>
      <c r="BU25" s="328"/>
      <c r="BV25" s="326">
        <v>1258434</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256</v>
      </c>
      <c r="F26" s="336"/>
      <c r="G26" s="336"/>
      <c r="H26" s="336"/>
      <c r="I26" s="336"/>
      <c r="J26" s="336"/>
      <c r="K26" s="337"/>
      <c r="L26" s="365">
        <v>1</v>
      </c>
      <c r="M26" s="366"/>
      <c r="N26" s="366"/>
      <c r="O26" s="366"/>
      <c r="P26" s="392"/>
      <c r="Q26" s="365">
        <v>5910</v>
      </c>
      <c r="R26" s="366"/>
      <c r="S26" s="366"/>
      <c r="T26" s="366"/>
      <c r="U26" s="366"/>
      <c r="V26" s="392"/>
      <c r="W26" s="546"/>
      <c r="X26" s="540"/>
      <c r="Y26" s="541"/>
      <c r="Z26" s="364" t="s">
        <v>257</v>
      </c>
      <c r="AA26" s="444"/>
      <c r="AB26" s="444"/>
      <c r="AC26" s="444"/>
      <c r="AD26" s="444"/>
      <c r="AE26" s="444"/>
      <c r="AF26" s="444"/>
      <c r="AG26" s="445"/>
      <c r="AH26" s="365">
        <v>3</v>
      </c>
      <c r="AI26" s="366"/>
      <c r="AJ26" s="366"/>
      <c r="AK26" s="366"/>
      <c r="AL26" s="392"/>
      <c r="AM26" s="365">
        <v>8610</v>
      </c>
      <c r="AN26" s="366"/>
      <c r="AO26" s="366"/>
      <c r="AP26" s="366"/>
      <c r="AQ26" s="366"/>
      <c r="AR26" s="392"/>
      <c r="AS26" s="365">
        <v>2870</v>
      </c>
      <c r="AT26" s="366"/>
      <c r="AU26" s="366"/>
      <c r="AV26" s="366"/>
      <c r="AW26" s="366"/>
      <c r="AX26" s="367"/>
      <c r="AY26" s="346" t="s">
        <v>258</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259</v>
      </c>
      <c r="F27" s="336"/>
      <c r="G27" s="336"/>
      <c r="H27" s="336"/>
      <c r="I27" s="336"/>
      <c r="J27" s="336"/>
      <c r="K27" s="337"/>
      <c r="L27" s="365">
        <v>1</v>
      </c>
      <c r="M27" s="366"/>
      <c r="N27" s="366"/>
      <c r="O27" s="366"/>
      <c r="P27" s="392"/>
      <c r="Q27" s="365">
        <v>3100</v>
      </c>
      <c r="R27" s="366"/>
      <c r="S27" s="366"/>
      <c r="T27" s="366"/>
      <c r="U27" s="366"/>
      <c r="V27" s="392"/>
      <c r="W27" s="546"/>
      <c r="X27" s="540"/>
      <c r="Y27" s="541"/>
      <c r="Z27" s="364" t="s">
        <v>261</v>
      </c>
      <c r="AA27" s="336"/>
      <c r="AB27" s="336"/>
      <c r="AC27" s="336"/>
      <c r="AD27" s="336"/>
      <c r="AE27" s="336"/>
      <c r="AF27" s="336"/>
      <c r="AG27" s="337"/>
      <c r="AH27" s="365">
        <v>17</v>
      </c>
      <c r="AI27" s="366"/>
      <c r="AJ27" s="366"/>
      <c r="AK27" s="366"/>
      <c r="AL27" s="392"/>
      <c r="AM27" s="365">
        <v>49653</v>
      </c>
      <c r="AN27" s="366"/>
      <c r="AO27" s="366"/>
      <c r="AP27" s="366"/>
      <c r="AQ27" s="366"/>
      <c r="AR27" s="392"/>
      <c r="AS27" s="365">
        <v>2921</v>
      </c>
      <c r="AT27" s="366"/>
      <c r="AU27" s="366"/>
      <c r="AV27" s="366"/>
      <c r="AW27" s="366"/>
      <c r="AX27" s="367"/>
      <c r="AY27" s="400" t="s">
        <v>264</v>
      </c>
      <c r="AZ27" s="401"/>
      <c r="BA27" s="401"/>
      <c r="BB27" s="401"/>
      <c r="BC27" s="401"/>
      <c r="BD27" s="401"/>
      <c r="BE27" s="401"/>
      <c r="BF27" s="401"/>
      <c r="BG27" s="401"/>
      <c r="BH27" s="401"/>
      <c r="BI27" s="401"/>
      <c r="BJ27" s="401"/>
      <c r="BK27" s="401"/>
      <c r="BL27" s="401"/>
      <c r="BM27" s="402"/>
      <c r="BN27" s="441">
        <v>31000</v>
      </c>
      <c r="BO27" s="442"/>
      <c r="BP27" s="442"/>
      <c r="BQ27" s="442"/>
      <c r="BR27" s="442"/>
      <c r="BS27" s="442"/>
      <c r="BT27" s="442"/>
      <c r="BU27" s="443"/>
      <c r="BV27" s="441">
        <v>31000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265</v>
      </c>
      <c r="F28" s="336"/>
      <c r="G28" s="336"/>
      <c r="H28" s="336"/>
      <c r="I28" s="336"/>
      <c r="J28" s="336"/>
      <c r="K28" s="337"/>
      <c r="L28" s="365">
        <v>1</v>
      </c>
      <c r="M28" s="366"/>
      <c r="N28" s="366"/>
      <c r="O28" s="366"/>
      <c r="P28" s="392"/>
      <c r="Q28" s="365">
        <v>2460</v>
      </c>
      <c r="R28" s="366"/>
      <c r="S28" s="366"/>
      <c r="T28" s="366"/>
      <c r="U28" s="366"/>
      <c r="V28" s="392"/>
      <c r="W28" s="546"/>
      <c r="X28" s="540"/>
      <c r="Y28" s="541"/>
      <c r="Z28" s="364" t="s">
        <v>36</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268</v>
      </c>
      <c r="AZ28" s="528"/>
      <c r="BA28" s="528"/>
      <c r="BB28" s="529"/>
      <c r="BC28" s="323" t="s">
        <v>99</v>
      </c>
      <c r="BD28" s="324"/>
      <c r="BE28" s="324"/>
      <c r="BF28" s="324"/>
      <c r="BG28" s="324"/>
      <c r="BH28" s="324"/>
      <c r="BI28" s="324"/>
      <c r="BJ28" s="324"/>
      <c r="BK28" s="324"/>
      <c r="BL28" s="324"/>
      <c r="BM28" s="325"/>
      <c r="BN28" s="326">
        <v>1029316</v>
      </c>
      <c r="BO28" s="327"/>
      <c r="BP28" s="327"/>
      <c r="BQ28" s="327"/>
      <c r="BR28" s="327"/>
      <c r="BS28" s="327"/>
      <c r="BT28" s="327"/>
      <c r="BU28" s="328"/>
      <c r="BV28" s="326">
        <v>1040781</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269</v>
      </c>
      <c r="F29" s="336"/>
      <c r="G29" s="336"/>
      <c r="H29" s="336"/>
      <c r="I29" s="336"/>
      <c r="J29" s="336"/>
      <c r="K29" s="337"/>
      <c r="L29" s="365">
        <v>14</v>
      </c>
      <c r="M29" s="366"/>
      <c r="N29" s="366"/>
      <c r="O29" s="366"/>
      <c r="P29" s="392"/>
      <c r="Q29" s="365">
        <v>2240</v>
      </c>
      <c r="R29" s="366"/>
      <c r="S29" s="366"/>
      <c r="T29" s="366"/>
      <c r="U29" s="366"/>
      <c r="V29" s="392"/>
      <c r="W29" s="547"/>
      <c r="X29" s="548"/>
      <c r="Y29" s="549"/>
      <c r="Z29" s="364" t="s">
        <v>272</v>
      </c>
      <c r="AA29" s="336"/>
      <c r="AB29" s="336"/>
      <c r="AC29" s="336"/>
      <c r="AD29" s="336"/>
      <c r="AE29" s="336"/>
      <c r="AF29" s="336"/>
      <c r="AG29" s="337"/>
      <c r="AH29" s="365">
        <v>158</v>
      </c>
      <c r="AI29" s="366"/>
      <c r="AJ29" s="366"/>
      <c r="AK29" s="366"/>
      <c r="AL29" s="392"/>
      <c r="AM29" s="365">
        <v>456156</v>
      </c>
      <c r="AN29" s="366"/>
      <c r="AO29" s="366"/>
      <c r="AP29" s="366"/>
      <c r="AQ29" s="366"/>
      <c r="AR29" s="392"/>
      <c r="AS29" s="365">
        <v>2887</v>
      </c>
      <c r="AT29" s="366"/>
      <c r="AU29" s="366"/>
      <c r="AV29" s="366"/>
      <c r="AW29" s="366"/>
      <c r="AX29" s="367"/>
      <c r="AY29" s="530"/>
      <c r="AZ29" s="531"/>
      <c r="BA29" s="531"/>
      <c r="BB29" s="532"/>
      <c r="BC29" s="340" t="s">
        <v>273</v>
      </c>
      <c r="BD29" s="341"/>
      <c r="BE29" s="341"/>
      <c r="BF29" s="341"/>
      <c r="BG29" s="341"/>
      <c r="BH29" s="341"/>
      <c r="BI29" s="341"/>
      <c r="BJ29" s="341"/>
      <c r="BK29" s="341"/>
      <c r="BL29" s="341"/>
      <c r="BM29" s="342"/>
      <c r="BN29" s="343">
        <v>8051</v>
      </c>
      <c r="BO29" s="344"/>
      <c r="BP29" s="344"/>
      <c r="BQ29" s="344"/>
      <c r="BR29" s="344"/>
      <c r="BS29" s="344"/>
      <c r="BT29" s="344"/>
      <c r="BU29" s="345"/>
      <c r="BV29" s="343">
        <v>8035</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275</v>
      </c>
      <c r="X30" s="450"/>
      <c r="Y30" s="450"/>
      <c r="Z30" s="450"/>
      <c r="AA30" s="450"/>
      <c r="AB30" s="450"/>
      <c r="AC30" s="450"/>
      <c r="AD30" s="450"/>
      <c r="AE30" s="450"/>
      <c r="AF30" s="450"/>
      <c r="AG30" s="451"/>
      <c r="AH30" s="420">
        <v>96.3</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66</v>
      </c>
      <c r="BD30" s="439"/>
      <c r="BE30" s="439"/>
      <c r="BF30" s="439"/>
      <c r="BG30" s="439"/>
      <c r="BH30" s="439"/>
      <c r="BI30" s="439"/>
      <c r="BJ30" s="439"/>
      <c r="BK30" s="439"/>
      <c r="BL30" s="439"/>
      <c r="BM30" s="440"/>
      <c r="BN30" s="441">
        <v>2268656</v>
      </c>
      <c r="BO30" s="442"/>
      <c r="BP30" s="442"/>
      <c r="BQ30" s="442"/>
      <c r="BR30" s="442"/>
      <c r="BS30" s="442"/>
      <c r="BT30" s="442"/>
      <c r="BU30" s="443"/>
      <c r="BV30" s="441">
        <v>2586818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186</v>
      </c>
      <c r="D32" s="452"/>
      <c r="E32" s="452"/>
      <c r="F32" s="452"/>
      <c r="G32" s="452"/>
      <c r="H32" s="452"/>
      <c r="I32" s="452"/>
      <c r="J32" s="452"/>
      <c r="K32" s="452"/>
      <c r="L32" s="452"/>
      <c r="M32" s="452"/>
      <c r="N32" s="452"/>
      <c r="O32" s="452"/>
      <c r="P32" s="452"/>
      <c r="Q32" s="452"/>
      <c r="R32" s="452"/>
      <c r="S32" s="452"/>
      <c r="U32" s="347" t="s">
        <v>89</v>
      </c>
      <c r="V32" s="347"/>
      <c r="W32" s="347"/>
      <c r="X32" s="347"/>
      <c r="Y32" s="347"/>
      <c r="Z32" s="347"/>
      <c r="AA32" s="347"/>
      <c r="AB32" s="347"/>
      <c r="AC32" s="347"/>
      <c r="AD32" s="347"/>
      <c r="AE32" s="347"/>
      <c r="AF32" s="347"/>
      <c r="AG32" s="347"/>
      <c r="AH32" s="347"/>
      <c r="AI32" s="347"/>
      <c r="AJ32" s="347"/>
      <c r="AK32" s="347"/>
      <c r="AM32" s="347" t="s">
        <v>278</v>
      </c>
      <c r="AN32" s="347"/>
      <c r="AO32" s="347"/>
      <c r="AP32" s="347"/>
      <c r="AQ32" s="347"/>
      <c r="AR32" s="347"/>
      <c r="AS32" s="347"/>
      <c r="AT32" s="347"/>
      <c r="AU32" s="347"/>
      <c r="AV32" s="347"/>
      <c r="AW32" s="347"/>
      <c r="AX32" s="347"/>
      <c r="AY32" s="347"/>
      <c r="AZ32" s="347"/>
      <c r="BA32" s="347"/>
      <c r="BB32" s="347"/>
      <c r="BC32" s="347"/>
      <c r="BE32" s="347" t="s">
        <v>279</v>
      </c>
      <c r="BF32" s="347"/>
      <c r="BG32" s="347"/>
      <c r="BH32" s="347"/>
      <c r="BI32" s="347"/>
      <c r="BJ32" s="347"/>
      <c r="BK32" s="347"/>
      <c r="BL32" s="347"/>
      <c r="BM32" s="347"/>
      <c r="BN32" s="347"/>
      <c r="BO32" s="347"/>
      <c r="BP32" s="347"/>
      <c r="BQ32" s="347"/>
      <c r="BR32" s="347"/>
      <c r="BS32" s="347"/>
      <c r="BT32" s="347"/>
      <c r="BU32" s="347"/>
      <c r="BW32" s="347" t="s">
        <v>281</v>
      </c>
      <c r="BX32" s="347"/>
      <c r="BY32" s="347"/>
      <c r="BZ32" s="347"/>
      <c r="CA32" s="347"/>
      <c r="CB32" s="347"/>
      <c r="CC32" s="347"/>
      <c r="CD32" s="347"/>
      <c r="CE32" s="347"/>
      <c r="CF32" s="347"/>
      <c r="CG32" s="347"/>
      <c r="CH32" s="347"/>
      <c r="CI32" s="347"/>
      <c r="CJ32" s="347"/>
      <c r="CK32" s="347"/>
      <c r="CL32" s="347"/>
      <c r="CM32" s="347"/>
      <c r="CO32" s="347" t="s">
        <v>166</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117</v>
      </c>
      <c r="D33" s="453"/>
      <c r="E33" s="454" t="s">
        <v>282</v>
      </c>
      <c r="F33" s="454"/>
      <c r="G33" s="454"/>
      <c r="H33" s="454"/>
      <c r="I33" s="454"/>
      <c r="J33" s="454"/>
      <c r="K33" s="454"/>
      <c r="L33" s="454"/>
      <c r="M33" s="454"/>
      <c r="N33" s="454"/>
      <c r="O33" s="454"/>
      <c r="P33" s="454"/>
      <c r="Q33" s="454"/>
      <c r="R33" s="454"/>
      <c r="S33" s="454"/>
      <c r="T33" s="12"/>
      <c r="U33" s="453" t="s">
        <v>117</v>
      </c>
      <c r="V33" s="453"/>
      <c r="W33" s="454" t="s">
        <v>282</v>
      </c>
      <c r="X33" s="454"/>
      <c r="Y33" s="454"/>
      <c r="Z33" s="454"/>
      <c r="AA33" s="454"/>
      <c r="AB33" s="454"/>
      <c r="AC33" s="454"/>
      <c r="AD33" s="454"/>
      <c r="AE33" s="454"/>
      <c r="AF33" s="454"/>
      <c r="AG33" s="454"/>
      <c r="AH33" s="454"/>
      <c r="AI33" s="454"/>
      <c r="AJ33" s="454"/>
      <c r="AK33" s="454"/>
      <c r="AL33" s="12"/>
      <c r="AM33" s="453" t="s">
        <v>117</v>
      </c>
      <c r="AN33" s="453"/>
      <c r="AO33" s="454" t="s">
        <v>282</v>
      </c>
      <c r="AP33" s="454"/>
      <c r="AQ33" s="454"/>
      <c r="AR33" s="454"/>
      <c r="AS33" s="454"/>
      <c r="AT33" s="454"/>
      <c r="AU33" s="454"/>
      <c r="AV33" s="454"/>
      <c r="AW33" s="454"/>
      <c r="AX33" s="454"/>
      <c r="AY33" s="454"/>
      <c r="AZ33" s="454"/>
      <c r="BA33" s="454"/>
      <c r="BB33" s="454"/>
      <c r="BC33" s="454"/>
      <c r="BD33" s="8"/>
      <c r="BE33" s="454" t="s">
        <v>284</v>
      </c>
      <c r="BF33" s="454"/>
      <c r="BG33" s="454" t="s">
        <v>167</v>
      </c>
      <c r="BH33" s="454"/>
      <c r="BI33" s="454"/>
      <c r="BJ33" s="454"/>
      <c r="BK33" s="454"/>
      <c r="BL33" s="454"/>
      <c r="BM33" s="454"/>
      <c r="BN33" s="454"/>
      <c r="BO33" s="454"/>
      <c r="BP33" s="454"/>
      <c r="BQ33" s="454"/>
      <c r="BR33" s="454"/>
      <c r="BS33" s="454"/>
      <c r="BT33" s="454"/>
      <c r="BU33" s="454"/>
      <c r="BV33" s="8"/>
      <c r="BW33" s="453" t="s">
        <v>284</v>
      </c>
      <c r="BX33" s="453"/>
      <c r="BY33" s="454" t="s">
        <v>106</v>
      </c>
      <c r="BZ33" s="454"/>
      <c r="CA33" s="454"/>
      <c r="CB33" s="454"/>
      <c r="CC33" s="454"/>
      <c r="CD33" s="454"/>
      <c r="CE33" s="454"/>
      <c r="CF33" s="454"/>
      <c r="CG33" s="454"/>
      <c r="CH33" s="454"/>
      <c r="CI33" s="454"/>
      <c r="CJ33" s="454"/>
      <c r="CK33" s="454"/>
      <c r="CL33" s="454"/>
      <c r="CM33" s="454"/>
      <c r="CN33" s="12"/>
      <c r="CO33" s="453" t="s">
        <v>117</v>
      </c>
      <c r="CP33" s="453"/>
      <c r="CQ33" s="454" t="s">
        <v>285</v>
      </c>
      <c r="CR33" s="454"/>
      <c r="CS33" s="454"/>
      <c r="CT33" s="454"/>
      <c r="CU33" s="454"/>
      <c r="CV33" s="454"/>
      <c r="CW33" s="454"/>
      <c r="CX33" s="454"/>
      <c r="CY33" s="454"/>
      <c r="CZ33" s="454"/>
      <c r="DA33" s="454"/>
      <c r="DB33" s="454"/>
      <c r="DC33" s="454"/>
      <c r="DD33" s="454"/>
      <c r="DE33" s="454"/>
      <c r="DF33" s="12"/>
      <c r="DG33" s="455" t="s">
        <v>77</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11</v>
      </c>
      <c r="BX34" s="456"/>
      <c r="BY34" s="457" t="str">
        <f>IF('各会計、関係団体の財政状況及び健全化判断比率'!B68="","",'各会計、関係団体の財政状況及び健全化判断比率'!B68)</f>
        <v>福島県市町村総合事務組合　一般会計</v>
      </c>
      <c r="BZ34" s="457"/>
      <c r="CA34" s="457"/>
      <c r="CB34" s="457"/>
      <c r="CC34" s="457"/>
      <c r="CD34" s="457"/>
      <c r="CE34" s="457"/>
      <c r="CF34" s="457"/>
      <c r="CG34" s="457"/>
      <c r="CH34" s="457"/>
      <c r="CI34" s="457"/>
      <c r="CJ34" s="457"/>
      <c r="CK34" s="457"/>
      <c r="CL34" s="457"/>
      <c r="CM34" s="457"/>
      <c r="CN34" s="2"/>
      <c r="CO34" s="456">
        <f>IF(CQ34="","",MAX(C34:D43,U34:V43,AM34:AN43,BE34:BF43,BW34:BX43)+1)</f>
        <v>19</v>
      </c>
      <c r="CP34" s="456"/>
      <c r="CQ34" s="457" t="str">
        <f>IF('各会計、関係団体の財政状況及び健全化判断比率'!BS7="","",'各会計、関係団体の財政状況及び健全化判断比率'!BS7)</f>
        <v>三春まちづくり公社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①</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町営バス事業特別会計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後期高齢者医療特別会計</v>
      </c>
      <c r="X35" s="457"/>
      <c r="Y35" s="457"/>
      <c r="Z35" s="457"/>
      <c r="AA35" s="457"/>
      <c r="AB35" s="457"/>
      <c r="AC35" s="457"/>
      <c r="AD35" s="457"/>
      <c r="AE35" s="457"/>
      <c r="AF35" s="457"/>
      <c r="AG35" s="457"/>
      <c r="AH35" s="457"/>
      <c r="AI35" s="457"/>
      <c r="AJ35" s="457"/>
      <c r="AK35" s="457"/>
      <c r="AL35" s="2"/>
      <c r="AM35" s="456">
        <f t="shared" ref="AM35:AM43" si="2">IF(AO35="","",AM34+1)</f>
        <v>8</v>
      </c>
      <c r="AN35" s="456"/>
      <c r="AO35" s="457" t="str">
        <f>IF('各会計、関係団体の財政状況及び健全化判断比率'!B32="","",'各会計、関係団体の財政状況及び健全化判断比率'!B32)</f>
        <v>下水道事業等会計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12</v>
      </c>
      <c r="BX35" s="456"/>
      <c r="BY35" s="457" t="str">
        <f>IF('各会計、関係団体の財政状況及び健全化判断比率'!B69="","",'各会計、関係団体の財政状況及び健全化判断比率'!B69)</f>
        <v>福島県市町村総合事務組合　消防補償等特別会計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f t="shared" si="0"/>
        <v>3</v>
      </c>
      <c r="D36" s="456"/>
      <c r="E36" s="457" t="str">
        <f>IF('各会計、関係団体の財政状況及び健全化判断比率'!B9="","",'各会計、関係団体の財政状況及び健全化判断比率'!B9)</f>
        <v>放射性物質対策特別会計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介護保険特別会計</v>
      </c>
      <c r="X36" s="457"/>
      <c r="Y36" s="457"/>
      <c r="Z36" s="457"/>
      <c r="AA36" s="457"/>
      <c r="AB36" s="457"/>
      <c r="AC36" s="457"/>
      <c r="AD36" s="457"/>
      <c r="AE36" s="457"/>
      <c r="AF36" s="457"/>
      <c r="AG36" s="457"/>
      <c r="AH36" s="457"/>
      <c r="AI36" s="457"/>
      <c r="AJ36" s="457"/>
      <c r="AK36" s="457"/>
      <c r="AL36" s="2"/>
      <c r="AM36" s="456">
        <f t="shared" si="2"/>
        <v>9</v>
      </c>
      <c r="AN36" s="456"/>
      <c r="AO36" s="457" t="str">
        <f>IF('各会計、関係団体の財政状況及び健全化判断比率'!B33="","",'各会計、関係団体の財政状況及び健全化判断比率'!B33)</f>
        <v>病院事業会計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13</v>
      </c>
      <c r="BX36" s="456"/>
      <c r="BY36" s="457" t="str">
        <f>IF('各会計、関係団体の財政状況及び健全化判断比率'!B70="","",'各会計、関係団体の財政状況及び健全化判断比率'!B70)</f>
        <v>福島県市町村総合事務組合　消防賞じゅつ金特別会計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f t="shared" si="2"/>
        <v>10</v>
      </c>
      <c r="AN37" s="456"/>
      <c r="AO37" s="457" t="str">
        <f>IF('各会計、関係団体の財政状況及び健全化判断比率'!B34="","",'各会計、関係団体の財政状況及び健全化判断比率'!B34)</f>
        <v>宅地造成事業会計</v>
      </c>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14</v>
      </c>
      <c r="BX37" s="456"/>
      <c r="BY37" s="457" t="str">
        <f>IF('各会計、関係団体の財政状況及び健全化判断比率'!B71="","",'各会計、関係団体の財政状況及び健全化判断比率'!B71)</f>
        <v>福島県市町村総合事務組合　非常勤職員公務災害補償特別会計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15</v>
      </c>
      <c r="BX38" s="456"/>
      <c r="BY38" s="457" t="str">
        <f>IF('各会計、関係団体の財政状況及び健全化判断比率'!B72="","",'各会計、関係団体の財政状況及び健全化判断比率'!B72)</f>
        <v>福島県市町村総合事務組合　自治会館管理特別会計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16</v>
      </c>
      <c r="BX39" s="456"/>
      <c r="BY39" s="457" t="str">
        <f>IF('各会計、関係団体の財政状況及び健全化判断比率'!B73="","",'各会計、関係団体の財政状況及び健全化判断比率'!B73)</f>
        <v>郡山地方広域消防組合　一般会計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17</v>
      </c>
      <c r="BX40" s="456"/>
      <c r="BY40" s="457" t="str">
        <f>IF('各会計、関係団体の財政状況及び健全化判断比率'!B74="","",'各会計、関係団体の財政状況及び健全化判断比率'!B74)</f>
        <v>福島県後期高齢者医療広域連合　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18</v>
      </c>
      <c r="BX41" s="456"/>
      <c r="BY41" s="457" t="str">
        <f>IF('各会計、関係団体の財政状況及び健全化判断比率'!B75="","",'各会計、関係団体の財政状況及び健全化判断比率'!B75)</f>
        <v>福島県後期高齢者医療連合　後期高齢者医療特別会計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286</v>
      </c>
      <c r="E46" s="459" t="s">
        <v>287</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289</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291</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292</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295</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297</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298</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hUhg31zr4toR8uiG7poIvlfbzUA2bVowxyNptu/CVpHBCEPBFWTC1B6ZdYAnJNcRkuCg9JmMs4rYrbtfAIvvzQ==" saltValue="aADu2n+dky0drIt/NbEMK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P1"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299</v>
      </c>
      <c r="DI1" s="551"/>
      <c r="DJ1" s="551"/>
      <c r="DK1" s="551"/>
      <c r="DL1" s="551"/>
      <c r="DM1" s="551"/>
      <c r="DN1" s="552"/>
      <c r="DO1" s="1"/>
      <c r="DP1" s="550" t="s">
        <v>300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8</v>
      </c>
      <c r="C4" s="339"/>
      <c r="D4" s="339"/>
      <c r="E4" s="339"/>
      <c r="F4" s="339"/>
      <c r="G4" s="339"/>
      <c r="H4" s="339"/>
      <c r="I4" s="339"/>
      <c r="J4" s="339"/>
      <c r="K4" s="339"/>
      <c r="L4" s="339"/>
      <c r="M4" s="339"/>
      <c r="N4" s="339"/>
      <c r="O4" s="339"/>
      <c r="P4" s="339"/>
      <c r="Q4" s="381"/>
      <c r="R4" s="338" t="s">
        <v>307</v>
      </c>
      <c r="S4" s="339"/>
      <c r="T4" s="339"/>
      <c r="U4" s="339"/>
      <c r="V4" s="339"/>
      <c r="W4" s="339"/>
      <c r="X4" s="339"/>
      <c r="Y4" s="381"/>
      <c r="Z4" s="338" t="s">
        <v>310</v>
      </c>
      <c r="AA4" s="339"/>
      <c r="AB4" s="339"/>
      <c r="AC4" s="381"/>
      <c r="AD4" s="338" t="s">
        <v>252</v>
      </c>
      <c r="AE4" s="339"/>
      <c r="AF4" s="339"/>
      <c r="AG4" s="339"/>
      <c r="AH4" s="339"/>
      <c r="AI4" s="339"/>
      <c r="AJ4" s="339"/>
      <c r="AK4" s="381"/>
      <c r="AL4" s="338" t="s">
        <v>310</v>
      </c>
      <c r="AM4" s="339"/>
      <c r="AN4" s="339"/>
      <c r="AO4" s="381"/>
      <c r="AP4" s="553" t="s">
        <v>314</v>
      </c>
      <c r="AQ4" s="553"/>
      <c r="AR4" s="553"/>
      <c r="AS4" s="553"/>
      <c r="AT4" s="553"/>
      <c r="AU4" s="553"/>
      <c r="AV4" s="553"/>
      <c r="AW4" s="553"/>
      <c r="AX4" s="553"/>
      <c r="AY4" s="553"/>
      <c r="AZ4" s="553"/>
      <c r="BA4" s="553"/>
      <c r="BB4" s="553"/>
      <c r="BC4" s="553"/>
      <c r="BD4" s="553"/>
      <c r="BE4" s="553"/>
      <c r="BF4" s="553"/>
      <c r="BG4" s="553" t="s">
        <v>288</v>
      </c>
      <c r="BH4" s="553"/>
      <c r="BI4" s="553"/>
      <c r="BJ4" s="553"/>
      <c r="BK4" s="553"/>
      <c r="BL4" s="553"/>
      <c r="BM4" s="553"/>
      <c r="BN4" s="553"/>
      <c r="BO4" s="553" t="s">
        <v>310</v>
      </c>
      <c r="BP4" s="553"/>
      <c r="BQ4" s="553"/>
      <c r="BR4" s="553"/>
      <c r="BS4" s="553" t="s">
        <v>315</v>
      </c>
      <c r="BT4" s="553"/>
      <c r="BU4" s="553"/>
      <c r="BV4" s="553"/>
      <c r="BW4" s="553"/>
      <c r="BX4" s="553"/>
      <c r="BY4" s="553"/>
      <c r="BZ4" s="553"/>
      <c r="CA4" s="553"/>
      <c r="CB4" s="553"/>
      <c r="CD4" s="338" t="s">
        <v>316</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309</v>
      </c>
      <c r="C5" s="555"/>
      <c r="D5" s="555"/>
      <c r="E5" s="555"/>
      <c r="F5" s="555"/>
      <c r="G5" s="555"/>
      <c r="H5" s="555"/>
      <c r="I5" s="555"/>
      <c r="J5" s="555"/>
      <c r="K5" s="555"/>
      <c r="L5" s="555"/>
      <c r="M5" s="555"/>
      <c r="N5" s="555"/>
      <c r="O5" s="555"/>
      <c r="P5" s="555"/>
      <c r="Q5" s="556"/>
      <c r="R5" s="557">
        <v>1935722</v>
      </c>
      <c r="S5" s="558"/>
      <c r="T5" s="558"/>
      <c r="U5" s="558"/>
      <c r="V5" s="558"/>
      <c r="W5" s="558"/>
      <c r="X5" s="558"/>
      <c r="Y5" s="559"/>
      <c r="Z5" s="560">
        <v>18.2</v>
      </c>
      <c r="AA5" s="560"/>
      <c r="AB5" s="560"/>
      <c r="AC5" s="560"/>
      <c r="AD5" s="561">
        <v>1935722</v>
      </c>
      <c r="AE5" s="561"/>
      <c r="AF5" s="561"/>
      <c r="AG5" s="561"/>
      <c r="AH5" s="561"/>
      <c r="AI5" s="561"/>
      <c r="AJ5" s="561"/>
      <c r="AK5" s="561"/>
      <c r="AL5" s="562">
        <v>37.9</v>
      </c>
      <c r="AM5" s="563"/>
      <c r="AN5" s="563"/>
      <c r="AO5" s="564"/>
      <c r="AP5" s="554" t="s">
        <v>318</v>
      </c>
      <c r="AQ5" s="555"/>
      <c r="AR5" s="555"/>
      <c r="AS5" s="555"/>
      <c r="AT5" s="555"/>
      <c r="AU5" s="555"/>
      <c r="AV5" s="555"/>
      <c r="AW5" s="555"/>
      <c r="AX5" s="555"/>
      <c r="AY5" s="555"/>
      <c r="AZ5" s="555"/>
      <c r="BA5" s="555"/>
      <c r="BB5" s="555"/>
      <c r="BC5" s="555"/>
      <c r="BD5" s="555"/>
      <c r="BE5" s="555"/>
      <c r="BF5" s="556"/>
      <c r="BG5" s="565">
        <v>1932507</v>
      </c>
      <c r="BH5" s="344"/>
      <c r="BI5" s="344"/>
      <c r="BJ5" s="344"/>
      <c r="BK5" s="344"/>
      <c r="BL5" s="344"/>
      <c r="BM5" s="344"/>
      <c r="BN5" s="566"/>
      <c r="BO5" s="567">
        <v>99.8</v>
      </c>
      <c r="BP5" s="567"/>
      <c r="BQ5" s="567"/>
      <c r="BR5" s="567"/>
      <c r="BS5" s="568" t="s">
        <v>197</v>
      </c>
      <c r="BT5" s="568"/>
      <c r="BU5" s="568"/>
      <c r="BV5" s="568"/>
      <c r="BW5" s="568"/>
      <c r="BX5" s="568"/>
      <c r="BY5" s="568"/>
      <c r="BZ5" s="568"/>
      <c r="CA5" s="568"/>
      <c r="CB5" s="569"/>
      <c r="CD5" s="338" t="s">
        <v>314</v>
      </c>
      <c r="CE5" s="339"/>
      <c r="CF5" s="339"/>
      <c r="CG5" s="339"/>
      <c r="CH5" s="339"/>
      <c r="CI5" s="339"/>
      <c r="CJ5" s="339"/>
      <c r="CK5" s="339"/>
      <c r="CL5" s="339"/>
      <c r="CM5" s="339"/>
      <c r="CN5" s="339"/>
      <c r="CO5" s="339"/>
      <c r="CP5" s="339"/>
      <c r="CQ5" s="381"/>
      <c r="CR5" s="338" t="s">
        <v>321</v>
      </c>
      <c r="CS5" s="339"/>
      <c r="CT5" s="339"/>
      <c r="CU5" s="339"/>
      <c r="CV5" s="339"/>
      <c r="CW5" s="339"/>
      <c r="CX5" s="339"/>
      <c r="CY5" s="381"/>
      <c r="CZ5" s="338" t="s">
        <v>310</v>
      </c>
      <c r="DA5" s="339"/>
      <c r="DB5" s="339"/>
      <c r="DC5" s="381"/>
      <c r="DD5" s="338" t="s">
        <v>322</v>
      </c>
      <c r="DE5" s="339"/>
      <c r="DF5" s="339"/>
      <c r="DG5" s="339"/>
      <c r="DH5" s="339"/>
      <c r="DI5" s="339"/>
      <c r="DJ5" s="339"/>
      <c r="DK5" s="339"/>
      <c r="DL5" s="339"/>
      <c r="DM5" s="339"/>
      <c r="DN5" s="339"/>
      <c r="DO5" s="339"/>
      <c r="DP5" s="381"/>
      <c r="DQ5" s="338" t="s">
        <v>324</v>
      </c>
      <c r="DR5" s="339"/>
      <c r="DS5" s="339"/>
      <c r="DT5" s="339"/>
      <c r="DU5" s="339"/>
      <c r="DV5" s="339"/>
      <c r="DW5" s="339"/>
      <c r="DX5" s="339"/>
      <c r="DY5" s="339"/>
      <c r="DZ5" s="339"/>
      <c r="EA5" s="339"/>
      <c r="EB5" s="339"/>
      <c r="EC5" s="381"/>
    </row>
    <row r="6" spans="2:143" ht="11.25" customHeight="1" x14ac:dyDescent="0.2">
      <c r="B6" s="570" t="s">
        <v>325</v>
      </c>
      <c r="C6" s="459"/>
      <c r="D6" s="459"/>
      <c r="E6" s="459"/>
      <c r="F6" s="459"/>
      <c r="G6" s="459"/>
      <c r="H6" s="459"/>
      <c r="I6" s="459"/>
      <c r="J6" s="459"/>
      <c r="K6" s="459"/>
      <c r="L6" s="459"/>
      <c r="M6" s="459"/>
      <c r="N6" s="459"/>
      <c r="O6" s="459"/>
      <c r="P6" s="459"/>
      <c r="Q6" s="571"/>
      <c r="R6" s="565">
        <v>112426</v>
      </c>
      <c r="S6" s="344"/>
      <c r="T6" s="344"/>
      <c r="U6" s="344"/>
      <c r="V6" s="344"/>
      <c r="W6" s="344"/>
      <c r="X6" s="344"/>
      <c r="Y6" s="566"/>
      <c r="Z6" s="567">
        <v>1.1000000000000001</v>
      </c>
      <c r="AA6" s="567"/>
      <c r="AB6" s="567"/>
      <c r="AC6" s="567"/>
      <c r="AD6" s="568">
        <v>112426</v>
      </c>
      <c r="AE6" s="568"/>
      <c r="AF6" s="568"/>
      <c r="AG6" s="568"/>
      <c r="AH6" s="568"/>
      <c r="AI6" s="568"/>
      <c r="AJ6" s="568"/>
      <c r="AK6" s="568"/>
      <c r="AL6" s="572">
        <v>2.2000000000000002</v>
      </c>
      <c r="AM6" s="350"/>
      <c r="AN6" s="350"/>
      <c r="AO6" s="573"/>
      <c r="AP6" s="570" t="s">
        <v>103</v>
      </c>
      <c r="AQ6" s="459"/>
      <c r="AR6" s="459"/>
      <c r="AS6" s="459"/>
      <c r="AT6" s="459"/>
      <c r="AU6" s="459"/>
      <c r="AV6" s="459"/>
      <c r="AW6" s="459"/>
      <c r="AX6" s="459"/>
      <c r="AY6" s="459"/>
      <c r="AZ6" s="459"/>
      <c r="BA6" s="459"/>
      <c r="BB6" s="459"/>
      <c r="BC6" s="459"/>
      <c r="BD6" s="459"/>
      <c r="BE6" s="459"/>
      <c r="BF6" s="571"/>
      <c r="BG6" s="565">
        <v>1932507</v>
      </c>
      <c r="BH6" s="344"/>
      <c r="BI6" s="344"/>
      <c r="BJ6" s="344"/>
      <c r="BK6" s="344"/>
      <c r="BL6" s="344"/>
      <c r="BM6" s="344"/>
      <c r="BN6" s="566"/>
      <c r="BO6" s="567">
        <v>99.8</v>
      </c>
      <c r="BP6" s="567"/>
      <c r="BQ6" s="567"/>
      <c r="BR6" s="567"/>
      <c r="BS6" s="568" t="s">
        <v>197</v>
      </c>
      <c r="BT6" s="568"/>
      <c r="BU6" s="568"/>
      <c r="BV6" s="568"/>
      <c r="BW6" s="568"/>
      <c r="BX6" s="568"/>
      <c r="BY6" s="568"/>
      <c r="BZ6" s="568"/>
      <c r="CA6" s="568"/>
      <c r="CB6" s="569"/>
      <c r="CD6" s="554" t="s">
        <v>326</v>
      </c>
      <c r="CE6" s="555"/>
      <c r="CF6" s="555"/>
      <c r="CG6" s="555"/>
      <c r="CH6" s="555"/>
      <c r="CI6" s="555"/>
      <c r="CJ6" s="555"/>
      <c r="CK6" s="555"/>
      <c r="CL6" s="555"/>
      <c r="CM6" s="555"/>
      <c r="CN6" s="555"/>
      <c r="CO6" s="555"/>
      <c r="CP6" s="555"/>
      <c r="CQ6" s="556"/>
      <c r="CR6" s="565">
        <v>92576</v>
      </c>
      <c r="CS6" s="344"/>
      <c r="CT6" s="344"/>
      <c r="CU6" s="344"/>
      <c r="CV6" s="344"/>
      <c r="CW6" s="344"/>
      <c r="CX6" s="344"/>
      <c r="CY6" s="566"/>
      <c r="CZ6" s="562">
        <v>0.9</v>
      </c>
      <c r="DA6" s="563"/>
      <c r="DB6" s="563"/>
      <c r="DC6" s="574"/>
      <c r="DD6" s="575" t="s">
        <v>197</v>
      </c>
      <c r="DE6" s="344"/>
      <c r="DF6" s="344"/>
      <c r="DG6" s="344"/>
      <c r="DH6" s="344"/>
      <c r="DI6" s="344"/>
      <c r="DJ6" s="344"/>
      <c r="DK6" s="344"/>
      <c r="DL6" s="344"/>
      <c r="DM6" s="344"/>
      <c r="DN6" s="344"/>
      <c r="DO6" s="344"/>
      <c r="DP6" s="566"/>
      <c r="DQ6" s="575">
        <v>92576</v>
      </c>
      <c r="DR6" s="344"/>
      <c r="DS6" s="344"/>
      <c r="DT6" s="344"/>
      <c r="DU6" s="344"/>
      <c r="DV6" s="344"/>
      <c r="DW6" s="344"/>
      <c r="DX6" s="344"/>
      <c r="DY6" s="344"/>
      <c r="DZ6" s="344"/>
      <c r="EA6" s="344"/>
      <c r="EB6" s="344"/>
      <c r="EC6" s="576"/>
    </row>
    <row r="7" spans="2:143" ht="11.25" customHeight="1" x14ac:dyDescent="0.2">
      <c r="B7" s="570" t="s">
        <v>43</v>
      </c>
      <c r="C7" s="459"/>
      <c r="D7" s="459"/>
      <c r="E7" s="459"/>
      <c r="F7" s="459"/>
      <c r="G7" s="459"/>
      <c r="H7" s="459"/>
      <c r="I7" s="459"/>
      <c r="J7" s="459"/>
      <c r="K7" s="459"/>
      <c r="L7" s="459"/>
      <c r="M7" s="459"/>
      <c r="N7" s="459"/>
      <c r="O7" s="459"/>
      <c r="P7" s="459"/>
      <c r="Q7" s="571"/>
      <c r="R7" s="565">
        <v>535</v>
      </c>
      <c r="S7" s="344"/>
      <c r="T7" s="344"/>
      <c r="U7" s="344"/>
      <c r="V7" s="344"/>
      <c r="W7" s="344"/>
      <c r="X7" s="344"/>
      <c r="Y7" s="566"/>
      <c r="Z7" s="567">
        <v>0</v>
      </c>
      <c r="AA7" s="567"/>
      <c r="AB7" s="567"/>
      <c r="AC7" s="567"/>
      <c r="AD7" s="568">
        <v>535</v>
      </c>
      <c r="AE7" s="568"/>
      <c r="AF7" s="568"/>
      <c r="AG7" s="568"/>
      <c r="AH7" s="568"/>
      <c r="AI7" s="568"/>
      <c r="AJ7" s="568"/>
      <c r="AK7" s="568"/>
      <c r="AL7" s="572">
        <v>0</v>
      </c>
      <c r="AM7" s="350"/>
      <c r="AN7" s="350"/>
      <c r="AO7" s="573"/>
      <c r="AP7" s="570" t="s">
        <v>327</v>
      </c>
      <c r="AQ7" s="459"/>
      <c r="AR7" s="459"/>
      <c r="AS7" s="459"/>
      <c r="AT7" s="459"/>
      <c r="AU7" s="459"/>
      <c r="AV7" s="459"/>
      <c r="AW7" s="459"/>
      <c r="AX7" s="459"/>
      <c r="AY7" s="459"/>
      <c r="AZ7" s="459"/>
      <c r="BA7" s="459"/>
      <c r="BB7" s="459"/>
      <c r="BC7" s="459"/>
      <c r="BD7" s="459"/>
      <c r="BE7" s="459"/>
      <c r="BF7" s="571"/>
      <c r="BG7" s="565">
        <v>802204</v>
      </c>
      <c r="BH7" s="344"/>
      <c r="BI7" s="344"/>
      <c r="BJ7" s="344"/>
      <c r="BK7" s="344"/>
      <c r="BL7" s="344"/>
      <c r="BM7" s="344"/>
      <c r="BN7" s="566"/>
      <c r="BO7" s="567">
        <v>41.4</v>
      </c>
      <c r="BP7" s="567"/>
      <c r="BQ7" s="567"/>
      <c r="BR7" s="567"/>
      <c r="BS7" s="568" t="s">
        <v>197</v>
      </c>
      <c r="BT7" s="568"/>
      <c r="BU7" s="568"/>
      <c r="BV7" s="568"/>
      <c r="BW7" s="568"/>
      <c r="BX7" s="568"/>
      <c r="BY7" s="568"/>
      <c r="BZ7" s="568"/>
      <c r="CA7" s="568"/>
      <c r="CB7" s="569"/>
      <c r="CD7" s="570" t="s">
        <v>329</v>
      </c>
      <c r="CE7" s="459"/>
      <c r="CF7" s="459"/>
      <c r="CG7" s="459"/>
      <c r="CH7" s="459"/>
      <c r="CI7" s="459"/>
      <c r="CJ7" s="459"/>
      <c r="CK7" s="459"/>
      <c r="CL7" s="459"/>
      <c r="CM7" s="459"/>
      <c r="CN7" s="459"/>
      <c r="CO7" s="459"/>
      <c r="CP7" s="459"/>
      <c r="CQ7" s="571"/>
      <c r="CR7" s="565">
        <v>2066533</v>
      </c>
      <c r="CS7" s="344"/>
      <c r="CT7" s="344"/>
      <c r="CU7" s="344"/>
      <c r="CV7" s="344"/>
      <c r="CW7" s="344"/>
      <c r="CX7" s="344"/>
      <c r="CY7" s="566"/>
      <c r="CZ7" s="567">
        <v>20</v>
      </c>
      <c r="DA7" s="567"/>
      <c r="DB7" s="567"/>
      <c r="DC7" s="567"/>
      <c r="DD7" s="575">
        <v>509273</v>
      </c>
      <c r="DE7" s="344"/>
      <c r="DF7" s="344"/>
      <c r="DG7" s="344"/>
      <c r="DH7" s="344"/>
      <c r="DI7" s="344"/>
      <c r="DJ7" s="344"/>
      <c r="DK7" s="344"/>
      <c r="DL7" s="344"/>
      <c r="DM7" s="344"/>
      <c r="DN7" s="344"/>
      <c r="DO7" s="344"/>
      <c r="DP7" s="566"/>
      <c r="DQ7" s="575">
        <v>1611038</v>
      </c>
      <c r="DR7" s="344"/>
      <c r="DS7" s="344"/>
      <c r="DT7" s="344"/>
      <c r="DU7" s="344"/>
      <c r="DV7" s="344"/>
      <c r="DW7" s="344"/>
      <c r="DX7" s="344"/>
      <c r="DY7" s="344"/>
      <c r="DZ7" s="344"/>
      <c r="EA7" s="344"/>
      <c r="EB7" s="344"/>
      <c r="EC7" s="576"/>
    </row>
    <row r="8" spans="2:143" ht="11.25" customHeight="1" x14ac:dyDescent="0.2">
      <c r="B8" s="570" t="s">
        <v>330</v>
      </c>
      <c r="C8" s="459"/>
      <c r="D8" s="459"/>
      <c r="E8" s="459"/>
      <c r="F8" s="459"/>
      <c r="G8" s="459"/>
      <c r="H8" s="459"/>
      <c r="I8" s="459"/>
      <c r="J8" s="459"/>
      <c r="K8" s="459"/>
      <c r="L8" s="459"/>
      <c r="M8" s="459"/>
      <c r="N8" s="459"/>
      <c r="O8" s="459"/>
      <c r="P8" s="459"/>
      <c r="Q8" s="571"/>
      <c r="R8" s="565">
        <v>7099</v>
      </c>
      <c r="S8" s="344"/>
      <c r="T8" s="344"/>
      <c r="U8" s="344"/>
      <c r="V8" s="344"/>
      <c r="W8" s="344"/>
      <c r="X8" s="344"/>
      <c r="Y8" s="566"/>
      <c r="Z8" s="567">
        <v>0.1</v>
      </c>
      <c r="AA8" s="567"/>
      <c r="AB8" s="567"/>
      <c r="AC8" s="567"/>
      <c r="AD8" s="568">
        <v>7099</v>
      </c>
      <c r="AE8" s="568"/>
      <c r="AF8" s="568"/>
      <c r="AG8" s="568"/>
      <c r="AH8" s="568"/>
      <c r="AI8" s="568"/>
      <c r="AJ8" s="568"/>
      <c r="AK8" s="568"/>
      <c r="AL8" s="572">
        <v>0.1</v>
      </c>
      <c r="AM8" s="350"/>
      <c r="AN8" s="350"/>
      <c r="AO8" s="573"/>
      <c r="AP8" s="570" t="s">
        <v>121</v>
      </c>
      <c r="AQ8" s="459"/>
      <c r="AR8" s="459"/>
      <c r="AS8" s="459"/>
      <c r="AT8" s="459"/>
      <c r="AU8" s="459"/>
      <c r="AV8" s="459"/>
      <c r="AW8" s="459"/>
      <c r="AX8" s="459"/>
      <c r="AY8" s="459"/>
      <c r="AZ8" s="459"/>
      <c r="BA8" s="459"/>
      <c r="BB8" s="459"/>
      <c r="BC8" s="459"/>
      <c r="BD8" s="459"/>
      <c r="BE8" s="459"/>
      <c r="BF8" s="571"/>
      <c r="BG8" s="565">
        <v>31839</v>
      </c>
      <c r="BH8" s="344"/>
      <c r="BI8" s="344"/>
      <c r="BJ8" s="344"/>
      <c r="BK8" s="344"/>
      <c r="BL8" s="344"/>
      <c r="BM8" s="344"/>
      <c r="BN8" s="566"/>
      <c r="BO8" s="567">
        <v>1.6</v>
      </c>
      <c r="BP8" s="567"/>
      <c r="BQ8" s="567"/>
      <c r="BR8" s="567"/>
      <c r="BS8" s="568" t="s">
        <v>197</v>
      </c>
      <c r="BT8" s="568"/>
      <c r="BU8" s="568"/>
      <c r="BV8" s="568"/>
      <c r="BW8" s="568"/>
      <c r="BX8" s="568"/>
      <c r="BY8" s="568"/>
      <c r="BZ8" s="568"/>
      <c r="CA8" s="568"/>
      <c r="CB8" s="569"/>
      <c r="CD8" s="570" t="s">
        <v>333</v>
      </c>
      <c r="CE8" s="459"/>
      <c r="CF8" s="459"/>
      <c r="CG8" s="459"/>
      <c r="CH8" s="459"/>
      <c r="CI8" s="459"/>
      <c r="CJ8" s="459"/>
      <c r="CK8" s="459"/>
      <c r="CL8" s="459"/>
      <c r="CM8" s="459"/>
      <c r="CN8" s="459"/>
      <c r="CO8" s="459"/>
      <c r="CP8" s="459"/>
      <c r="CQ8" s="571"/>
      <c r="CR8" s="565">
        <v>3163973</v>
      </c>
      <c r="CS8" s="344"/>
      <c r="CT8" s="344"/>
      <c r="CU8" s="344"/>
      <c r="CV8" s="344"/>
      <c r="CW8" s="344"/>
      <c r="CX8" s="344"/>
      <c r="CY8" s="566"/>
      <c r="CZ8" s="567">
        <v>30.6</v>
      </c>
      <c r="DA8" s="567"/>
      <c r="DB8" s="567"/>
      <c r="DC8" s="567"/>
      <c r="DD8" s="575">
        <v>636674</v>
      </c>
      <c r="DE8" s="344"/>
      <c r="DF8" s="344"/>
      <c r="DG8" s="344"/>
      <c r="DH8" s="344"/>
      <c r="DI8" s="344"/>
      <c r="DJ8" s="344"/>
      <c r="DK8" s="344"/>
      <c r="DL8" s="344"/>
      <c r="DM8" s="344"/>
      <c r="DN8" s="344"/>
      <c r="DO8" s="344"/>
      <c r="DP8" s="566"/>
      <c r="DQ8" s="575">
        <v>1484868</v>
      </c>
      <c r="DR8" s="344"/>
      <c r="DS8" s="344"/>
      <c r="DT8" s="344"/>
      <c r="DU8" s="344"/>
      <c r="DV8" s="344"/>
      <c r="DW8" s="344"/>
      <c r="DX8" s="344"/>
      <c r="DY8" s="344"/>
      <c r="DZ8" s="344"/>
      <c r="EA8" s="344"/>
      <c r="EB8" s="344"/>
      <c r="EC8" s="576"/>
    </row>
    <row r="9" spans="2:143" ht="11.25" customHeight="1" x14ac:dyDescent="0.2">
      <c r="B9" s="570" t="s">
        <v>332</v>
      </c>
      <c r="C9" s="459"/>
      <c r="D9" s="459"/>
      <c r="E9" s="459"/>
      <c r="F9" s="459"/>
      <c r="G9" s="459"/>
      <c r="H9" s="459"/>
      <c r="I9" s="459"/>
      <c r="J9" s="459"/>
      <c r="K9" s="459"/>
      <c r="L9" s="459"/>
      <c r="M9" s="459"/>
      <c r="N9" s="459"/>
      <c r="O9" s="459"/>
      <c r="P9" s="459"/>
      <c r="Q9" s="571"/>
      <c r="R9" s="565">
        <v>7670</v>
      </c>
      <c r="S9" s="344"/>
      <c r="T9" s="344"/>
      <c r="U9" s="344"/>
      <c r="V9" s="344"/>
      <c r="W9" s="344"/>
      <c r="X9" s="344"/>
      <c r="Y9" s="566"/>
      <c r="Z9" s="567">
        <v>0.1</v>
      </c>
      <c r="AA9" s="567"/>
      <c r="AB9" s="567"/>
      <c r="AC9" s="567"/>
      <c r="AD9" s="568">
        <v>7670</v>
      </c>
      <c r="AE9" s="568"/>
      <c r="AF9" s="568"/>
      <c r="AG9" s="568"/>
      <c r="AH9" s="568"/>
      <c r="AI9" s="568"/>
      <c r="AJ9" s="568"/>
      <c r="AK9" s="568"/>
      <c r="AL9" s="572">
        <v>0.2</v>
      </c>
      <c r="AM9" s="350"/>
      <c r="AN9" s="350"/>
      <c r="AO9" s="573"/>
      <c r="AP9" s="570" t="s">
        <v>334</v>
      </c>
      <c r="AQ9" s="459"/>
      <c r="AR9" s="459"/>
      <c r="AS9" s="459"/>
      <c r="AT9" s="459"/>
      <c r="AU9" s="459"/>
      <c r="AV9" s="459"/>
      <c r="AW9" s="459"/>
      <c r="AX9" s="459"/>
      <c r="AY9" s="459"/>
      <c r="AZ9" s="459"/>
      <c r="BA9" s="459"/>
      <c r="BB9" s="459"/>
      <c r="BC9" s="459"/>
      <c r="BD9" s="459"/>
      <c r="BE9" s="459"/>
      <c r="BF9" s="571"/>
      <c r="BG9" s="565">
        <v>654565</v>
      </c>
      <c r="BH9" s="344"/>
      <c r="BI9" s="344"/>
      <c r="BJ9" s="344"/>
      <c r="BK9" s="344"/>
      <c r="BL9" s="344"/>
      <c r="BM9" s="344"/>
      <c r="BN9" s="566"/>
      <c r="BO9" s="567">
        <v>33.799999999999997</v>
      </c>
      <c r="BP9" s="567"/>
      <c r="BQ9" s="567"/>
      <c r="BR9" s="567"/>
      <c r="BS9" s="568" t="s">
        <v>197</v>
      </c>
      <c r="BT9" s="568"/>
      <c r="BU9" s="568"/>
      <c r="BV9" s="568"/>
      <c r="BW9" s="568"/>
      <c r="BX9" s="568"/>
      <c r="BY9" s="568"/>
      <c r="BZ9" s="568"/>
      <c r="CA9" s="568"/>
      <c r="CB9" s="569"/>
      <c r="CD9" s="570" t="s">
        <v>337</v>
      </c>
      <c r="CE9" s="459"/>
      <c r="CF9" s="459"/>
      <c r="CG9" s="459"/>
      <c r="CH9" s="459"/>
      <c r="CI9" s="459"/>
      <c r="CJ9" s="459"/>
      <c r="CK9" s="459"/>
      <c r="CL9" s="459"/>
      <c r="CM9" s="459"/>
      <c r="CN9" s="459"/>
      <c r="CO9" s="459"/>
      <c r="CP9" s="459"/>
      <c r="CQ9" s="571"/>
      <c r="CR9" s="565">
        <v>1247213</v>
      </c>
      <c r="CS9" s="344"/>
      <c r="CT9" s="344"/>
      <c r="CU9" s="344"/>
      <c r="CV9" s="344"/>
      <c r="CW9" s="344"/>
      <c r="CX9" s="344"/>
      <c r="CY9" s="566"/>
      <c r="CZ9" s="567">
        <v>12.1</v>
      </c>
      <c r="DA9" s="567"/>
      <c r="DB9" s="567"/>
      <c r="DC9" s="567"/>
      <c r="DD9" s="575">
        <v>58513</v>
      </c>
      <c r="DE9" s="344"/>
      <c r="DF9" s="344"/>
      <c r="DG9" s="344"/>
      <c r="DH9" s="344"/>
      <c r="DI9" s="344"/>
      <c r="DJ9" s="344"/>
      <c r="DK9" s="344"/>
      <c r="DL9" s="344"/>
      <c r="DM9" s="344"/>
      <c r="DN9" s="344"/>
      <c r="DO9" s="344"/>
      <c r="DP9" s="566"/>
      <c r="DQ9" s="575">
        <v>540386</v>
      </c>
      <c r="DR9" s="344"/>
      <c r="DS9" s="344"/>
      <c r="DT9" s="344"/>
      <c r="DU9" s="344"/>
      <c r="DV9" s="344"/>
      <c r="DW9" s="344"/>
      <c r="DX9" s="344"/>
      <c r="DY9" s="344"/>
      <c r="DZ9" s="344"/>
      <c r="EA9" s="344"/>
      <c r="EB9" s="344"/>
      <c r="EC9" s="576"/>
    </row>
    <row r="10" spans="2:143" ht="11.25" customHeight="1" x14ac:dyDescent="0.2">
      <c r="B10" s="570" t="s">
        <v>127</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189</v>
      </c>
      <c r="AQ10" s="459"/>
      <c r="AR10" s="459"/>
      <c r="AS10" s="459"/>
      <c r="AT10" s="459"/>
      <c r="AU10" s="459"/>
      <c r="AV10" s="459"/>
      <c r="AW10" s="459"/>
      <c r="AX10" s="459"/>
      <c r="AY10" s="459"/>
      <c r="AZ10" s="459"/>
      <c r="BA10" s="459"/>
      <c r="BB10" s="459"/>
      <c r="BC10" s="459"/>
      <c r="BD10" s="459"/>
      <c r="BE10" s="459"/>
      <c r="BF10" s="571"/>
      <c r="BG10" s="565">
        <v>53738</v>
      </c>
      <c r="BH10" s="344"/>
      <c r="BI10" s="344"/>
      <c r="BJ10" s="344"/>
      <c r="BK10" s="344"/>
      <c r="BL10" s="344"/>
      <c r="BM10" s="344"/>
      <c r="BN10" s="566"/>
      <c r="BO10" s="567">
        <v>2.8</v>
      </c>
      <c r="BP10" s="567"/>
      <c r="BQ10" s="567"/>
      <c r="BR10" s="567"/>
      <c r="BS10" s="568" t="s">
        <v>197</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v>304</v>
      </c>
      <c r="CS10" s="344"/>
      <c r="CT10" s="344"/>
      <c r="CU10" s="344"/>
      <c r="CV10" s="344"/>
      <c r="CW10" s="344"/>
      <c r="CX10" s="344"/>
      <c r="CY10" s="566"/>
      <c r="CZ10" s="567">
        <v>0</v>
      </c>
      <c r="DA10" s="567"/>
      <c r="DB10" s="567"/>
      <c r="DC10" s="567"/>
      <c r="DD10" s="575" t="s">
        <v>197</v>
      </c>
      <c r="DE10" s="344"/>
      <c r="DF10" s="344"/>
      <c r="DG10" s="344"/>
      <c r="DH10" s="344"/>
      <c r="DI10" s="344"/>
      <c r="DJ10" s="344"/>
      <c r="DK10" s="344"/>
      <c r="DL10" s="344"/>
      <c r="DM10" s="344"/>
      <c r="DN10" s="344"/>
      <c r="DO10" s="344"/>
      <c r="DP10" s="566"/>
      <c r="DQ10" s="575">
        <v>304</v>
      </c>
      <c r="DR10" s="344"/>
      <c r="DS10" s="344"/>
      <c r="DT10" s="344"/>
      <c r="DU10" s="344"/>
      <c r="DV10" s="344"/>
      <c r="DW10" s="344"/>
      <c r="DX10" s="344"/>
      <c r="DY10" s="344"/>
      <c r="DZ10" s="344"/>
      <c r="EA10" s="344"/>
      <c r="EB10" s="344"/>
      <c r="EC10" s="576"/>
    </row>
    <row r="11" spans="2:143" ht="11.25" customHeight="1" x14ac:dyDescent="0.2">
      <c r="B11" s="570" t="s">
        <v>101</v>
      </c>
      <c r="C11" s="459"/>
      <c r="D11" s="459"/>
      <c r="E11" s="459"/>
      <c r="F11" s="459"/>
      <c r="G11" s="459"/>
      <c r="H11" s="459"/>
      <c r="I11" s="459"/>
      <c r="J11" s="459"/>
      <c r="K11" s="459"/>
      <c r="L11" s="459"/>
      <c r="M11" s="459"/>
      <c r="N11" s="459"/>
      <c r="O11" s="459"/>
      <c r="P11" s="459"/>
      <c r="Q11" s="571"/>
      <c r="R11" s="565">
        <v>424385</v>
      </c>
      <c r="S11" s="344"/>
      <c r="T11" s="344"/>
      <c r="U11" s="344"/>
      <c r="V11" s="344"/>
      <c r="W11" s="344"/>
      <c r="X11" s="344"/>
      <c r="Y11" s="566"/>
      <c r="Z11" s="572">
        <v>4</v>
      </c>
      <c r="AA11" s="350"/>
      <c r="AB11" s="350"/>
      <c r="AC11" s="577"/>
      <c r="AD11" s="575">
        <v>424385</v>
      </c>
      <c r="AE11" s="344"/>
      <c r="AF11" s="344"/>
      <c r="AG11" s="344"/>
      <c r="AH11" s="344"/>
      <c r="AI11" s="344"/>
      <c r="AJ11" s="344"/>
      <c r="AK11" s="566"/>
      <c r="AL11" s="572">
        <v>8.3000000000000007</v>
      </c>
      <c r="AM11" s="350"/>
      <c r="AN11" s="350"/>
      <c r="AO11" s="573"/>
      <c r="AP11" s="570" t="s">
        <v>339</v>
      </c>
      <c r="AQ11" s="459"/>
      <c r="AR11" s="459"/>
      <c r="AS11" s="459"/>
      <c r="AT11" s="459"/>
      <c r="AU11" s="459"/>
      <c r="AV11" s="459"/>
      <c r="AW11" s="459"/>
      <c r="AX11" s="459"/>
      <c r="AY11" s="459"/>
      <c r="AZ11" s="459"/>
      <c r="BA11" s="459"/>
      <c r="BB11" s="459"/>
      <c r="BC11" s="459"/>
      <c r="BD11" s="459"/>
      <c r="BE11" s="459"/>
      <c r="BF11" s="571"/>
      <c r="BG11" s="565">
        <v>62062</v>
      </c>
      <c r="BH11" s="344"/>
      <c r="BI11" s="344"/>
      <c r="BJ11" s="344"/>
      <c r="BK11" s="344"/>
      <c r="BL11" s="344"/>
      <c r="BM11" s="344"/>
      <c r="BN11" s="566"/>
      <c r="BO11" s="567">
        <v>3.2</v>
      </c>
      <c r="BP11" s="567"/>
      <c r="BQ11" s="567"/>
      <c r="BR11" s="567"/>
      <c r="BS11" s="568" t="s">
        <v>197</v>
      </c>
      <c r="BT11" s="568"/>
      <c r="BU11" s="568"/>
      <c r="BV11" s="568"/>
      <c r="BW11" s="568"/>
      <c r="BX11" s="568"/>
      <c r="BY11" s="568"/>
      <c r="BZ11" s="568"/>
      <c r="CA11" s="568"/>
      <c r="CB11" s="569"/>
      <c r="CD11" s="570" t="s">
        <v>342</v>
      </c>
      <c r="CE11" s="459"/>
      <c r="CF11" s="459"/>
      <c r="CG11" s="459"/>
      <c r="CH11" s="459"/>
      <c r="CI11" s="459"/>
      <c r="CJ11" s="459"/>
      <c r="CK11" s="459"/>
      <c r="CL11" s="459"/>
      <c r="CM11" s="459"/>
      <c r="CN11" s="459"/>
      <c r="CO11" s="459"/>
      <c r="CP11" s="459"/>
      <c r="CQ11" s="571"/>
      <c r="CR11" s="565">
        <v>423178</v>
      </c>
      <c r="CS11" s="344"/>
      <c r="CT11" s="344"/>
      <c r="CU11" s="344"/>
      <c r="CV11" s="344"/>
      <c r="CW11" s="344"/>
      <c r="CX11" s="344"/>
      <c r="CY11" s="566"/>
      <c r="CZ11" s="567">
        <v>4.0999999999999996</v>
      </c>
      <c r="DA11" s="567"/>
      <c r="DB11" s="567"/>
      <c r="DC11" s="567"/>
      <c r="DD11" s="575">
        <v>165133</v>
      </c>
      <c r="DE11" s="344"/>
      <c r="DF11" s="344"/>
      <c r="DG11" s="344"/>
      <c r="DH11" s="344"/>
      <c r="DI11" s="344"/>
      <c r="DJ11" s="344"/>
      <c r="DK11" s="344"/>
      <c r="DL11" s="344"/>
      <c r="DM11" s="344"/>
      <c r="DN11" s="344"/>
      <c r="DO11" s="344"/>
      <c r="DP11" s="566"/>
      <c r="DQ11" s="575">
        <v>142838</v>
      </c>
      <c r="DR11" s="344"/>
      <c r="DS11" s="344"/>
      <c r="DT11" s="344"/>
      <c r="DU11" s="344"/>
      <c r="DV11" s="344"/>
      <c r="DW11" s="344"/>
      <c r="DX11" s="344"/>
      <c r="DY11" s="344"/>
      <c r="DZ11" s="344"/>
      <c r="EA11" s="344"/>
      <c r="EB11" s="344"/>
      <c r="EC11" s="576"/>
    </row>
    <row r="12" spans="2:143" ht="11.25" customHeight="1" x14ac:dyDescent="0.2">
      <c r="B12" s="570" t="s">
        <v>147</v>
      </c>
      <c r="C12" s="459"/>
      <c r="D12" s="459"/>
      <c r="E12" s="459"/>
      <c r="F12" s="459"/>
      <c r="G12" s="459"/>
      <c r="H12" s="459"/>
      <c r="I12" s="459"/>
      <c r="J12" s="459"/>
      <c r="K12" s="459"/>
      <c r="L12" s="459"/>
      <c r="M12" s="459"/>
      <c r="N12" s="459"/>
      <c r="O12" s="459"/>
      <c r="P12" s="459"/>
      <c r="Q12" s="571"/>
      <c r="R12" s="565" t="s">
        <v>197</v>
      </c>
      <c r="S12" s="344"/>
      <c r="T12" s="344"/>
      <c r="U12" s="344"/>
      <c r="V12" s="344"/>
      <c r="W12" s="344"/>
      <c r="X12" s="344"/>
      <c r="Y12" s="566"/>
      <c r="Z12" s="567" t="s">
        <v>197</v>
      </c>
      <c r="AA12" s="567"/>
      <c r="AB12" s="567"/>
      <c r="AC12" s="567"/>
      <c r="AD12" s="568" t="s">
        <v>197</v>
      </c>
      <c r="AE12" s="568"/>
      <c r="AF12" s="568"/>
      <c r="AG12" s="568"/>
      <c r="AH12" s="568"/>
      <c r="AI12" s="568"/>
      <c r="AJ12" s="568"/>
      <c r="AK12" s="568"/>
      <c r="AL12" s="572" t="s">
        <v>197</v>
      </c>
      <c r="AM12" s="350"/>
      <c r="AN12" s="350"/>
      <c r="AO12" s="573"/>
      <c r="AP12" s="570" t="s">
        <v>343</v>
      </c>
      <c r="AQ12" s="459"/>
      <c r="AR12" s="459"/>
      <c r="AS12" s="459"/>
      <c r="AT12" s="459"/>
      <c r="AU12" s="459"/>
      <c r="AV12" s="459"/>
      <c r="AW12" s="459"/>
      <c r="AX12" s="459"/>
      <c r="AY12" s="459"/>
      <c r="AZ12" s="459"/>
      <c r="BA12" s="459"/>
      <c r="BB12" s="459"/>
      <c r="BC12" s="459"/>
      <c r="BD12" s="459"/>
      <c r="BE12" s="459"/>
      <c r="BF12" s="571"/>
      <c r="BG12" s="565">
        <v>962130</v>
      </c>
      <c r="BH12" s="344"/>
      <c r="BI12" s="344"/>
      <c r="BJ12" s="344"/>
      <c r="BK12" s="344"/>
      <c r="BL12" s="344"/>
      <c r="BM12" s="344"/>
      <c r="BN12" s="566"/>
      <c r="BO12" s="567">
        <v>49.7</v>
      </c>
      <c r="BP12" s="567"/>
      <c r="BQ12" s="567"/>
      <c r="BR12" s="567"/>
      <c r="BS12" s="568" t="s">
        <v>197</v>
      </c>
      <c r="BT12" s="568"/>
      <c r="BU12" s="568"/>
      <c r="BV12" s="568"/>
      <c r="BW12" s="568"/>
      <c r="BX12" s="568"/>
      <c r="BY12" s="568"/>
      <c r="BZ12" s="568"/>
      <c r="CA12" s="568"/>
      <c r="CB12" s="569"/>
      <c r="CD12" s="570" t="s">
        <v>87</v>
      </c>
      <c r="CE12" s="459"/>
      <c r="CF12" s="459"/>
      <c r="CG12" s="459"/>
      <c r="CH12" s="459"/>
      <c r="CI12" s="459"/>
      <c r="CJ12" s="459"/>
      <c r="CK12" s="459"/>
      <c r="CL12" s="459"/>
      <c r="CM12" s="459"/>
      <c r="CN12" s="459"/>
      <c r="CO12" s="459"/>
      <c r="CP12" s="459"/>
      <c r="CQ12" s="571"/>
      <c r="CR12" s="565">
        <v>295262</v>
      </c>
      <c r="CS12" s="344"/>
      <c r="CT12" s="344"/>
      <c r="CU12" s="344"/>
      <c r="CV12" s="344"/>
      <c r="CW12" s="344"/>
      <c r="CX12" s="344"/>
      <c r="CY12" s="566"/>
      <c r="CZ12" s="567">
        <v>2.9</v>
      </c>
      <c r="DA12" s="567"/>
      <c r="DB12" s="567"/>
      <c r="DC12" s="567"/>
      <c r="DD12" s="575">
        <v>3357</v>
      </c>
      <c r="DE12" s="344"/>
      <c r="DF12" s="344"/>
      <c r="DG12" s="344"/>
      <c r="DH12" s="344"/>
      <c r="DI12" s="344"/>
      <c r="DJ12" s="344"/>
      <c r="DK12" s="344"/>
      <c r="DL12" s="344"/>
      <c r="DM12" s="344"/>
      <c r="DN12" s="344"/>
      <c r="DO12" s="344"/>
      <c r="DP12" s="566"/>
      <c r="DQ12" s="575">
        <v>211526</v>
      </c>
      <c r="DR12" s="344"/>
      <c r="DS12" s="344"/>
      <c r="DT12" s="344"/>
      <c r="DU12" s="344"/>
      <c r="DV12" s="344"/>
      <c r="DW12" s="344"/>
      <c r="DX12" s="344"/>
      <c r="DY12" s="344"/>
      <c r="DZ12" s="344"/>
      <c r="EA12" s="344"/>
      <c r="EB12" s="344"/>
      <c r="EC12" s="576"/>
    </row>
    <row r="13" spans="2:143" ht="11.25" customHeight="1" x14ac:dyDescent="0.2">
      <c r="B13" s="570" t="s">
        <v>344</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346</v>
      </c>
      <c r="AQ13" s="459"/>
      <c r="AR13" s="459"/>
      <c r="AS13" s="459"/>
      <c r="AT13" s="459"/>
      <c r="AU13" s="459"/>
      <c r="AV13" s="459"/>
      <c r="AW13" s="459"/>
      <c r="AX13" s="459"/>
      <c r="AY13" s="459"/>
      <c r="AZ13" s="459"/>
      <c r="BA13" s="459"/>
      <c r="BB13" s="459"/>
      <c r="BC13" s="459"/>
      <c r="BD13" s="459"/>
      <c r="BE13" s="459"/>
      <c r="BF13" s="571"/>
      <c r="BG13" s="565">
        <v>858491</v>
      </c>
      <c r="BH13" s="344"/>
      <c r="BI13" s="344"/>
      <c r="BJ13" s="344"/>
      <c r="BK13" s="344"/>
      <c r="BL13" s="344"/>
      <c r="BM13" s="344"/>
      <c r="BN13" s="566"/>
      <c r="BO13" s="567">
        <v>44.3</v>
      </c>
      <c r="BP13" s="567"/>
      <c r="BQ13" s="567"/>
      <c r="BR13" s="567"/>
      <c r="BS13" s="568" t="s">
        <v>197</v>
      </c>
      <c r="BT13" s="568"/>
      <c r="BU13" s="568"/>
      <c r="BV13" s="568"/>
      <c r="BW13" s="568"/>
      <c r="BX13" s="568"/>
      <c r="BY13" s="568"/>
      <c r="BZ13" s="568"/>
      <c r="CA13" s="568"/>
      <c r="CB13" s="569"/>
      <c r="CD13" s="570" t="s">
        <v>347</v>
      </c>
      <c r="CE13" s="459"/>
      <c r="CF13" s="459"/>
      <c r="CG13" s="459"/>
      <c r="CH13" s="459"/>
      <c r="CI13" s="459"/>
      <c r="CJ13" s="459"/>
      <c r="CK13" s="459"/>
      <c r="CL13" s="459"/>
      <c r="CM13" s="459"/>
      <c r="CN13" s="459"/>
      <c r="CO13" s="459"/>
      <c r="CP13" s="459"/>
      <c r="CQ13" s="571"/>
      <c r="CR13" s="565">
        <v>869785</v>
      </c>
      <c r="CS13" s="344"/>
      <c r="CT13" s="344"/>
      <c r="CU13" s="344"/>
      <c r="CV13" s="344"/>
      <c r="CW13" s="344"/>
      <c r="CX13" s="344"/>
      <c r="CY13" s="566"/>
      <c r="CZ13" s="567">
        <v>8.4</v>
      </c>
      <c r="DA13" s="567"/>
      <c r="DB13" s="567"/>
      <c r="DC13" s="567"/>
      <c r="DD13" s="575">
        <v>408826</v>
      </c>
      <c r="DE13" s="344"/>
      <c r="DF13" s="344"/>
      <c r="DG13" s="344"/>
      <c r="DH13" s="344"/>
      <c r="DI13" s="344"/>
      <c r="DJ13" s="344"/>
      <c r="DK13" s="344"/>
      <c r="DL13" s="344"/>
      <c r="DM13" s="344"/>
      <c r="DN13" s="344"/>
      <c r="DO13" s="344"/>
      <c r="DP13" s="566"/>
      <c r="DQ13" s="575">
        <v>477738</v>
      </c>
      <c r="DR13" s="344"/>
      <c r="DS13" s="344"/>
      <c r="DT13" s="344"/>
      <c r="DU13" s="344"/>
      <c r="DV13" s="344"/>
      <c r="DW13" s="344"/>
      <c r="DX13" s="344"/>
      <c r="DY13" s="344"/>
      <c r="DZ13" s="344"/>
      <c r="EA13" s="344"/>
      <c r="EB13" s="344"/>
      <c r="EC13" s="576"/>
    </row>
    <row r="14" spans="2:143" ht="11.25" customHeight="1" x14ac:dyDescent="0.2">
      <c r="B14" s="570" t="s">
        <v>349</v>
      </c>
      <c r="C14" s="459"/>
      <c r="D14" s="459"/>
      <c r="E14" s="459"/>
      <c r="F14" s="459"/>
      <c r="G14" s="459"/>
      <c r="H14" s="459"/>
      <c r="I14" s="459"/>
      <c r="J14" s="459"/>
      <c r="K14" s="459"/>
      <c r="L14" s="459"/>
      <c r="M14" s="459"/>
      <c r="N14" s="459"/>
      <c r="O14" s="459"/>
      <c r="P14" s="459"/>
      <c r="Q14" s="571"/>
      <c r="R14" s="565">
        <v>1257</v>
      </c>
      <c r="S14" s="344"/>
      <c r="T14" s="344"/>
      <c r="U14" s="344"/>
      <c r="V14" s="344"/>
      <c r="W14" s="344"/>
      <c r="X14" s="344"/>
      <c r="Y14" s="566"/>
      <c r="Z14" s="567">
        <v>0</v>
      </c>
      <c r="AA14" s="567"/>
      <c r="AB14" s="567"/>
      <c r="AC14" s="567"/>
      <c r="AD14" s="568">
        <v>1257</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70612</v>
      </c>
      <c r="BH14" s="344"/>
      <c r="BI14" s="344"/>
      <c r="BJ14" s="344"/>
      <c r="BK14" s="344"/>
      <c r="BL14" s="344"/>
      <c r="BM14" s="344"/>
      <c r="BN14" s="566"/>
      <c r="BO14" s="567">
        <v>3.6</v>
      </c>
      <c r="BP14" s="567"/>
      <c r="BQ14" s="567"/>
      <c r="BR14" s="567"/>
      <c r="BS14" s="568" t="s">
        <v>197</v>
      </c>
      <c r="BT14" s="568"/>
      <c r="BU14" s="568"/>
      <c r="BV14" s="568"/>
      <c r="BW14" s="568"/>
      <c r="BX14" s="568"/>
      <c r="BY14" s="568"/>
      <c r="BZ14" s="568"/>
      <c r="CA14" s="568"/>
      <c r="CB14" s="569"/>
      <c r="CD14" s="570" t="s">
        <v>62</v>
      </c>
      <c r="CE14" s="459"/>
      <c r="CF14" s="459"/>
      <c r="CG14" s="459"/>
      <c r="CH14" s="459"/>
      <c r="CI14" s="459"/>
      <c r="CJ14" s="459"/>
      <c r="CK14" s="459"/>
      <c r="CL14" s="459"/>
      <c r="CM14" s="459"/>
      <c r="CN14" s="459"/>
      <c r="CO14" s="459"/>
      <c r="CP14" s="459"/>
      <c r="CQ14" s="571"/>
      <c r="CR14" s="565">
        <v>313129</v>
      </c>
      <c r="CS14" s="344"/>
      <c r="CT14" s="344"/>
      <c r="CU14" s="344"/>
      <c r="CV14" s="344"/>
      <c r="CW14" s="344"/>
      <c r="CX14" s="344"/>
      <c r="CY14" s="566"/>
      <c r="CZ14" s="567">
        <v>3</v>
      </c>
      <c r="DA14" s="567"/>
      <c r="DB14" s="567"/>
      <c r="DC14" s="567"/>
      <c r="DD14" s="575">
        <v>39893</v>
      </c>
      <c r="DE14" s="344"/>
      <c r="DF14" s="344"/>
      <c r="DG14" s="344"/>
      <c r="DH14" s="344"/>
      <c r="DI14" s="344"/>
      <c r="DJ14" s="344"/>
      <c r="DK14" s="344"/>
      <c r="DL14" s="344"/>
      <c r="DM14" s="344"/>
      <c r="DN14" s="344"/>
      <c r="DO14" s="344"/>
      <c r="DP14" s="566"/>
      <c r="DQ14" s="575">
        <v>279018</v>
      </c>
      <c r="DR14" s="344"/>
      <c r="DS14" s="344"/>
      <c r="DT14" s="344"/>
      <c r="DU14" s="344"/>
      <c r="DV14" s="344"/>
      <c r="DW14" s="344"/>
      <c r="DX14" s="344"/>
      <c r="DY14" s="344"/>
      <c r="DZ14" s="344"/>
      <c r="EA14" s="344"/>
      <c r="EB14" s="344"/>
      <c r="EC14" s="576"/>
    </row>
    <row r="15" spans="2:143" ht="11.25" customHeight="1" x14ac:dyDescent="0.2">
      <c r="B15" s="570" t="s">
        <v>319</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350</v>
      </c>
      <c r="AQ15" s="459"/>
      <c r="AR15" s="459"/>
      <c r="AS15" s="459"/>
      <c r="AT15" s="459"/>
      <c r="AU15" s="459"/>
      <c r="AV15" s="459"/>
      <c r="AW15" s="459"/>
      <c r="AX15" s="459"/>
      <c r="AY15" s="459"/>
      <c r="AZ15" s="459"/>
      <c r="BA15" s="459"/>
      <c r="BB15" s="459"/>
      <c r="BC15" s="459"/>
      <c r="BD15" s="459"/>
      <c r="BE15" s="459"/>
      <c r="BF15" s="571"/>
      <c r="BG15" s="565">
        <v>97561</v>
      </c>
      <c r="BH15" s="344"/>
      <c r="BI15" s="344"/>
      <c r="BJ15" s="344"/>
      <c r="BK15" s="344"/>
      <c r="BL15" s="344"/>
      <c r="BM15" s="344"/>
      <c r="BN15" s="566"/>
      <c r="BO15" s="567">
        <v>5</v>
      </c>
      <c r="BP15" s="567"/>
      <c r="BQ15" s="567"/>
      <c r="BR15" s="567"/>
      <c r="BS15" s="568" t="s">
        <v>197</v>
      </c>
      <c r="BT15" s="568"/>
      <c r="BU15" s="568"/>
      <c r="BV15" s="568"/>
      <c r="BW15" s="568"/>
      <c r="BX15" s="568"/>
      <c r="BY15" s="568"/>
      <c r="BZ15" s="568"/>
      <c r="CA15" s="568"/>
      <c r="CB15" s="569"/>
      <c r="CD15" s="570" t="s">
        <v>351</v>
      </c>
      <c r="CE15" s="459"/>
      <c r="CF15" s="459"/>
      <c r="CG15" s="459"/>
      <c r="CH15" s="459"/>
      <c r="CI15" s="459"/>
      <c r="CJ15" s="459"/>
      <c r="CK15" s="459"/>
      <c r="CL15" s="459"/>
      <c r="CM15" s="459"/>
      <c r="CN15" s="459"/>
      <c r="CO15" s="459"/>
      <c r="CP15" s="459"/>
      <c r="CQ15" s="571"/>
      <c r="CR15" s="565">
        <v>1184054</v>
      </c>
      <c r="CS15" s="344"/>
      <c r="CT15" s="344"/>
      <c r="CU15" s="344"/>
      <c r="CV15" s="344"/>
      <c r="CW15" s="344"/>
      <c r="CX15" s="344"/>
      <c r="CY15" s="566"/>
      <c r="CZ15" s="567">
        <v>11.5</v>
      </c>
      <c r="DA15" s="567"/>
      <c r="DB15" s="567"/>
      <c r="DC15" s="567"/>
      <c r="DD15" s="575">
        <v>219381</v>
      </c>
      <c r="DE15" s="344"/>
      <c r="DF15" s="344"/>
      <c r="DG15" s="344"/>
      <c r="DH15" s="344"/>
      <c r="DI15" s="344"/>
      <c r="DJ15" s="344"/>
      <c r="DK15" s="344"/>
      <c r="DL15" s="344"/>
      <c r="DM15" s="344"/>
      <c r="DN15" s="344"/>
      <c r="DO15" s="344"/>
      <c r="DP15" s="566"/>
      <c r="DQ15" s="575">
        <v>956197</v>
      </c>
      <c r="DR15" s="344"/>
      <c r="DS15" s="344"/>
      <c r="DT15" s="344"/>
      <c r="DU15" s="344"/>
      <c r="DV15" s="344"/>
      <c r="DW15" s="344"/>
      <c r="DX15" s="344"/>
      <c r="DY15" s="344"/>
      <c r="DZ15" s="344"/>
      <c r="EA15" s="344"/>
      <c r="EB15" s="344"/>
      <c r="EC15" s="576"/>
    </row>
    <row r="16" spans="2:143" ht="11.25" customHeight="1" x14ac:dyDescent="0.2">
      <c r="B16" s="570" t="s">
        <v>352</v>
      </c>
      <c r="C16" s="459"/>
      <c r="D16" s="459"/>
      <c r="E16" s="459"/>
      <c r="F16" s="459"/>
      <c r="G16" s="459"/>
      <c r="H16" s="459"/>
      <c r="I16" s="459"/>
      <c r="J16" s="459"/>
      <c r="K16" s="459"/>
      <c r="L16" s="459"/>
      <c r="M16" s="459"/>
      <c r="N16" s="459"/>
      <c r="O16" s="459"/>
      <c r="P16" s="459"/>
      <c r="Q16" s="571"/>
      <c r="R16" s="565">
        <v>9245</v>
      </c>
      <c r="S16" s="344"/>
      <c r="T16" s="344"/>
      <c r="U16" s="344"/>
      <c r="V16" s="344"/>
      <c r="W16" s="344"/>
      <c r="X16" s="344"/>
      <c r="Y16" s="566"/>
      <c r="Z16" s="567">
        <v>0.1</v>
      </c>
      <c r="AA16" s="567"/>
      <c r="AB16" s="567"/>
      <c r="AC16" s="567"/>
      <c r="AD16" s="568">
        <v>9245</v>
      </c>
      <c r="AE16" s="568"/>
      <c r="AF16" s="568"/>
      <c r="AG16" s="568"/>
      <c r="AH16" s="568"/>
      <c r="AI16" s="568"/>
      <c r="AJ16" s="568"/>
      <c r="AK16" s="568"/>
      <c r="AL16" s="572">
        <v>0.2</v>
      </c>
      <c r="AM16" s="350"/>
      <c r="AN16" s="350"/>
      <c r="AO16" s="573"/>
      <c r="AP16" s="570" t="s">
        <v>353</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354</v>
      </c>
      <c r="CE16" s="459"/>
      <c r="CF16" s="459"/>
      <c r="CG16" s="459"/>
      <c r="CH16" s="459"/>
      <c r="CI16" s="459"/>
      <c r="CJ16" s="459"/>
      <c r="CK16" s="459"/>
      <c r="CL16" s="459"/>
      <c r="CM16" s="459"/>
      <c r="CN16" s="459"/>
      <c r="CO16" s="459"/>
      <c r="CP16" s="459"/>
      <c r="CQ16" s="571"/>
      <c r="CR16" s="565">
        <v>14281</v>
      </c>
      <c r="CS16" s="344"/>
      <c r="CT16" s="344"/>
      <c r="CU16" s="344"/>
      <c r="CV16" s="344"/>
      <c r="CW16" s="344"/>
      <c r="CX16" s="344"/>
      <c r="CY16" s="566"/>
      <c r="CZ16" s="567">
        <v>0.1</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2">
      <c r="B17" s="570" t="s">
        <v>355</v>
      </c>
      <c r="C17" s="459"/>
      <c r="D17" s="459"/>
      <c r="E17" s="459"/>
      <c r="F17" s="459"/>
      <c r="G17" s="459"/>
      <c r="H17" s="459"/>
      <c r="I17" s="459"/>
      <c r="J17" s="459"/>
      <c r="K17" s="459"/>
      <c r="L17" s="459"/>
      <c r="M17" s="459"/>
      <c r="N17" s="459"/>
      <c r="O17" s="459"/>
      <c r="P17" s="459"/>
      <c r="Q17" s="571"/>
      <c r="R17" s="565">
        <v>36749</v>
      </c>
      <c r="S17" s="344"/>
      <c r="T17" s="344"/>
      <c r="U17" s="344"/>
      <c r="V17" s="344"/>
      <c r="W17" s="344"/>
      <c r="X17" s="344"/>
      <c r="Y17" s="566"/>
      <c r="Z17" s="567">
        <v>0.3</v>
      </c>
      <c r="AA17" s="567"/>
      <c r="AB17" s="567"/>
      <c r="AC17" s="567"/>
      <c r="AD17" s="568">
        <v>36749</v>
      </c>
      <c r="AE17" s="568"/>
      <c r="AF17" s="568"/>
      <c r="AG17" s="568"/>
      <c r="AH17" s="568"/>
      <c r="AI17" s="568"/>
      <c r="AJ17" s="568"/>
      <c r="AK17" s="568"/>
      <c r="AL17" s="572">
        <v>0.7</v>
      </c>
      <c r="AM17" s="350"/>
      <c r="AN17" s="350"/>
      <c r="AO17" s="573"/>
      <c r="AP17" s="570" t="s">
        <v>356</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358</v>
      </c>
      <c r="CE17" s="459"/>
      <c r="CF17" s="459"/>
      <c r="CG17" s="459"/>
      <c r="CH17" s="459"/>
      <c r="CI17" s="459"/>
      <c r="CJ17" s="459"/>
      <c r="CK17" s="459"/>
      <c r="CL17" s="459"/>
      <c r="CM17" s="459"/>
      <c r="CN17" s="459"/>
      <c r="CO17" s="459"/>
      <c r="CP17" s="459"/>
      <c r="CQ17" s="571"/>
      <c r="CR17" s="565">
        <v>667684</v>
      </c>
      <c r="CS17" s="344"/>
      <c r="CT17" s="344"/>
      <c r="CU17" s="344"/>
      <c r="CV17" s="344"/>
      <c r="CW17" s="344"/>
      <c r="CX17" s="344"/>
      <c r="CY17" s="566"/>
      <c r="CZ17" s="567">
        <v>6.5</v>
      </c>
      <c r="DA17" s="567"/>
      <c r="DB17" s="567"/>
      <c r="DC17" s="567"/>
      <c r="DD17" s="575" t="s">
        <v>197</v>
      </c>
      <c r="DE17" s="344"/>
      <c r="DF17" s="344"/>
      <c r="DG17" s="344"/>
      <c r="DH17" s="344"/>
      <c r="DI17" s="344"/>
      <c r="DJ17" s="344"/>
      <c r="DK17" s="344"/>
      <c r="DL17" s="344"/>
      <c r="DM17" s="344"/>
      <c r="DN17" s="344"/>
      <c r="DO17" s="344"/>
      <c r="DP17" s="566"/>
      <c r="DQ17" s="575">
        <v>663234</v>
      </c>
      <c r="DR17" s="344"/>
      <c r="DS17" s="344"/>
      <c r="DT17" s="344"/>
      <c r="DU17" s="344"/>
      <c r="DV17" s="344"/>
      <c r="DW17" s="344"/>
      <c r="DX17" s="344"/>
      <c r="DY17" s="344"/>
      <c r="DZ17" s="344"/>
      <c r="EA17" s="344"/>
      <c r="EB17" s="344"/>
      <c r="EC17" s="576"/>
    </row>
    <row r="18" spans="2:133" ht="11.25" customHeight="1" x14ac:dyDescent="0.2">
      <c r="B18" s="570" t="s">
        <v>359</v>
      </c>
      <c r="C18" s="459"/>
      <c r="D18" s="459"/>
      <c r="E18" s="459"/>
      <c r="F18" s="459"/>
      <c r="G18" s="459"/>
      <c r="H18" s="459"/>
      <c r="I18" s="459"/>
      <c r="J18" s="459"/>
      <c r="K18" s="459"/>
      <c r="L18" s="459"/>
      <c r="M18" s="459"/>
      <c r="N18" s="459"/>
      <c r="O18" s="459"/>
      <c r="P18" s="459"/>
      <c r="Q18" s="571"/>
      <c r="R18" s="565">
        <v>23485</v>
      </c>
      <c r="S18" s="344"/>
      <c r="T18" s="344"/>
      <c r="U18" s="344"/>
      <c r="V18" s="344"/>
      <c r="W18" s="344"/>
      <c r="X18" s="344"/>
      <c r="Y18" s="566"/>
      <c r="Z18" s="567">
        <v>0.2</v>
      </c>
      <c r="AA18" s="567"/>
      <c r="AB18" s="567"/>
      <c r="AC18" s="567"/>
      <c r="AD18" s="568">
        <v>23485</v>
      </c>
      <c r="AE18" s="568"/>
      <c r="AF18" s="568"/>
      <c r="AG18" s="568"/>
      <c r="AH18" s="568"/>
      <c r="AI18" s="568"/>
      <c r="AJ18" s="568"/>
      <c r="AK18" s="568"/>
      <c r="AL18" s="572">
        <v>0.5</v>
      </c>
      <c r="AM18" s="350"/>
      <c r="AN18" s="350"/>
      <c r="AO18" s="573"/>
      <c r="AP18" s="570" t="s">
        <v>98</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360</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2">
      <c r="B19" s="570" t="s">
        <v>362</v>
      </c>
      <c r="C19" s="459"/>
      <c r="D19" s="459"/>
      <c r="E19" s="459"/>
      <c r="F19" s="459"/>
      <c r="G19" s="459"/>
      <c r="H19" s="459"/>
      <c r="I19" s="459"/>
      <c r="J19" s="459"/>
      <c r="K19" s="459"/>
      <c r="L19" s="459"/>
      <c r="M19" s="459"/>
      <c r="N19" s="459"/>
      <c r="O19" s="459"/>
      <c r="P19" s="459"/>
      <c r="Q19" s="571"/>
      <c r="R19" s="565">
        <v>18675</v>
      </c>
      <c r="S19" s="344"/>
      <c r="T19" s="344"/>
      <c r="U19" s="344"/>
      <c r="V19" s="344"/>
      <c r="W19" s="344"/>
      <c r="X19" s="344"/>
      <c r="Y19" s="566"/>
      <c r="Z19" s="567">
        <v>0.2</v>
      </c>
      <c r="AA19" s="567"/>
      <c r="AB19" s="567"/>
      <c r="AC19" s="567"/>
      <c r="AD19" s="568">
        <v>18675</v>
      </c>
      <c r="AE19" s="568"/>
      <c r="AF19" s="568"/>
      <c r="AG19" s="568"/>
      <c r="AH19" s="568"/>
      <c r="AI19" s="568"/>
      <c r="AJ19" s="568"/>
      <c r="AK19" s="568"/>
      <c r="AL19" s="572">
        <v>0.4</v>
      </c>
      <c r="AM19" s="350"/>
      <c r="AN19" s="350"/>
      <c r="AO19" s="573"/>
      <c r="AP19" s="570" t="s">
        <v>249</v>
      </c>
      <c r="AQ19" s="459"/>
      <c r="AR19" s="459"/>
      <c r="AS19" s="459"/>
      <c r="AT19" s="459"/>
      <c r="AU19" s="459"/>
      <c r="AV19" s="459"/>
      <c r="AW19" s="459"/>
      <c r="AX19" s="459"/>
      <c r="AY19" s="459"/>
      <c r="AZ19" s="459"/>
      <c r="BA19" s="459"/>
      <c r="BB19" s="459"/>
      <c r="BC19" s="459"/>
      <c r="BD19" s="459"/>
      <c r="BE19" s="459"/>
      <c r="BF19" s="571"/>
      <c r="BG19" s="565">
        <v>3215</v>
      </c>
      <c r="BH19" s="344"/>
      <c r="BI19" s="344"/>
      <c r="BJ19" s="344"/>
      <c r="BK19" s="344"/>
      <c r="BL19" s="344"/>
      <c r="BM19" s="344"/>
      <c r="BN19" s="566"/>
      <c r="BO19" s="567">
        <v>0.2</v>
      </c>
      <c r="BP19" s="567"/>
      <c r="BQ19" s="567"/>
      <c r="BR19" s="567"/>
      <c r="BS19" s="568" t="s">
        <v>197</v>
      </c>
      <c r="BT19" s="568"/>
      <c r="BU19" s="568"/>
      <c r="BV19" s="568"/>
      <c r="BW19" s="568"/>
      <c r="BX19" s="568"/>
      <c r="BY19" s="568"/>
      <c r="BZ19" s="568"/>
      <c r="CA19" s="568"/>
      <c r="CB19" s="569"/>
      <c r="CD19" s="570" t="s">
        <v>363</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2">
      <c r="B20" s="578" t="s">
        <v>364</v>
      </c>
      <c r="C20" s="579"/>
      <c r="D20" s="579"/>
      <c r="E20" s="579"/>
      <c r="F20" s="579"/>
      <c r="G20" s="579"/>
      <c r="H20" s="579"/>
      <c r="I20" s="579"/>
      <c r="J20" s="579"/>
      <c r="K20" s="579"/>
      <c r="L20" s="579"/>
      <c r="M20" s="579"/>
      <c r="N20" s="579"/>
      <c r="O20" s="579"/>
      <c r="P20" s="579"/>
      <c r="Q20" s="580"/>
      <c r="R20" s="565">
        <v>4810</v>
      </c>
      <c r="S20" s="344"/>
      <c r="T20" s="344"/>
      <c r="U20" s="344"/>
      <c r="V20" s="344"/>
      <c r="W20" s="344"/>
      <c r="X20" s="344"/>
      <c r="Y20" s="566"/>
      <c r="Z20" s="567">
        <v>0</v>
      </c>
      <c r="AA20" s="567"/>
      <c r="AB20" s="567"/>
      <c r="AC20" s="567"/>
      <c r="AD20" s="568">
        <v>4810</v>
      </c>
      <c r="AE20" s="568"/>
      <c r="AF20" s="568"/>
      <c r="AG20" s="568"/>
      <c r="AH20" s="568"/>
      <c r="AI20" s="568"/>
      <c r="AJ20" s="568"/>
      <c r="AK20" s="568"/>
      <c r="AL20" s="572">
        <v>0.1</v>
      </c>
      <c r="AM20" s="350"/>
      <c r="AN20" s="350"/>
      <c r="AO20" s="573"/>
      <c r="AP20" s="570" t="s">
        <v>365</v>
      </c>
      <c r="AQ20" s="459"/>
      <c r="AR20" s="459"/>
      <c r="AS20" s="459"/>
      <c r="AT20" s="459"/>
      <c r="AU20" s="459"/>
      <c r="AV20" s="459"/>
      <c r="AW20" s="459"/>
      <c r="AX20" s="459"/>
      <c r="AY20" s="459"/>
      <c r="AZ20" s="459"/>
      <c r="BA20" s="459"/>
      <c r="BB20" s="459"/>
      <c r="BC20" s="459"/>
      <c r="BD20" s="459"/>
      <c r="BE20" s="459"/>
      <c r="BF20" s="571"/>
      <c r="BG20" s="565">
        <v>3215</v>
      </c>
      <c r="BH20" s="344"/>
      <c r="BI20" s="344"/>
      <c r="BJ20" s="344"/>
      <c r="BK20" s="344"/>
      <c r="BL20" s="344"/>
      <c r="BM20" s="344"/>
      <c r="BN20" s="566"/>
      <c r="BO20" s="567">
        <v>0.2</v>
      </c>
      <c r="BP20" s="567"/>
      <c r="BQ20" s="567"/>
      <c r="BR20" s="567"/>
      <c r="BS20" s="568" t="s">
        <v>197</v>
      </c>
      <c r="BT20" s="568"/>
      <c r="BU20" s="568"/>
      <c r="BV20" s="568"/>
      <c r="BW20" s="568"/>
      <c r="BX20" s="568"/>
      <c r="BY20" s="568"/>
      <c r="BZ20" s="568"/>
      <c r="CA20" s="568"/>
      <c r="CB20" s="569"/>
      <c r="CD20" s="570" t="s">
        <v>190</v>
      </c>
      <c r="CE20" s="459"/>
      <c r="CF20" s="459"/>
      <c r="CG20" s="459"/>
      <c r="CH20" s="459"/>
      <c r="CI20" s="459"/>
      <c r="CJ20" s="459"/>
      <c r="CK20" s="459"/>
      <c r="CL20" s="459"/>
      <c r="CM20" s="459"/>
      <c r="CN20" s="459"/>
      <c r="CO20" s="459"/>
      <c r="CP20" s="459"/>
      <c r="CQ20" s="571"/>
      <c r="CR20" s="565">
        <v>10337972</v>
      </c>
      <c r="CS20" s="344"/>
      <c r="CT20" s="344"/>
      <c r="CU20" s="344"/>
      <c r="CV20" s="344"/>
      <c r="CW20" s="344"/>
      <c r="CX20" s="344"/>
      <c r="CY20" s="566"/>
      <c r="CZ20" s="567">
        <v>100</v>
      </c>
      <c r="DA20" s="567"/>
      <c r="DB20" s="567"/>
      <c r="DC20" s="567"/>
      <c r="DD20" s="575">
        <v>2041050</v>
      </c>
      <c r="DE20" s="344"/>
      <c r="DF20" s="344"/>
      <c r="DG20" s="344"/>
      <c r="DH20" s="344"/>
      <c r="DI20" s="344"/>
      <c r="DJ20" s="344"/>
      <c r="DK20" s="344"/>
      <c r="DL20" s="344"/>
      <c r="DM20" s="344"/>
      <c r="DN20" s="344"/>
      <c r="DO20" s="344"/>
      <c r="DP20" s="566"/>
      <c r="DQ20" s="575">
        <v>6459723</v>
      </c>
      <c r="DR20" s="344"/>
      <c r="DS20" s="344"/>
      <c r="DT20" s="344"/>
      <c r="DU20" s="344"/>
      <c r="DV20" s="344"/>
      <c r="DW20" s="344"/>
      <c r="DX20" s="344"/>
      <c r="DY20" s="344"/>
      <c r="DZ20" s="344"/>
      <c r="EA20" s="344"/>
      <c r="EB20" s="344"/>
      <c r="EC20" s="576"/>
    </row>
    <row r="21" spans="2:133" ht="11.25" customHeight="1" x14ac:dyDescent="0.2">
      <c r="B21" s="570" t="s">
        <v>340</v>
      </c>
      <c r="C21" s="459"/>
      <c r="D21" s="459"/>
      <c r="E21" s="459"/>
      <c r="F21" s="459"/>
      <c r="G21" s="459"/>
      <c r="H21" s="459"/>
      <c r="I21" s="459"/>
      <c r="J21" s="459"/>
      <c r="K21" s="459"/>
      <c r="L21" s="459"/>
      <c r="M21" s="459"/>
      <c r="N21" s="459"/>
      <c r="O21" s="459"/>
      <c r="P21" s="459"/>
      <c r="Q21" s="571"/>
      <c r="R21" s="565">
        <v>2862996</v>
      </c>
      <c r="S21" s="344"/>
      <c r="T21" s="344"/>
      <c r="U21" s="344"/>
      <c r="V21" s="344"/>
      <c r="W21" s="344"/>
      <c r="X21" s="344"/>
      <c r="Y21" s="566"/>
      <c r="Z21" s="567">
        <v>27</v>
      </c>
      <c r="AA21" s="567"/>
      <c r="AB21" s="567"/>
      <c r="AC21" s="567"/>
      <c r="AD21" s="568">
        <v>2533203</v>
      </c>
      <c r="AE21" s="568"/>
      <c r="AF21" s="568"/>
      <c r="AG21" s="568"/>
      <c r="AH21" s="568"/>
      <c r="AI21" s="568"/>
      <c r="AJ21" s="568"/>
      <c r="AK21" s="568"/>
      <c r="AL21" s="572">
        <v>49.6</v>
      </c>
      <c r="AM21" s="350"/>
      <c r="AN21" s="350"/>
      <c r="AO21" s="573"/>
      <c r="AP21" s="570" t="s">
        <v>367</v>
      </c>
      <c r="AQ21" s="581"/>
      <c r="AR21" s="581"/>
      <c r="AS21" s="581"/>
      <c r="AT21" s="581"/>
      <c r="AU21" s="581"/>
      <c r="AV21" s="581"/>
      <c r="AW21" s="581"/>
      <c r="AX21" s="581"/>
      <c r="AY21" s="581"/>
      <c r="AZ21" s="581"/>
      <c r="BA21" s="581"/>
      <c r="BB21" s="581"/>
      <c r="BC21" s="581"/>
      <c r="BD21" s="581"/>
      <c r="BE21" s="581"/>
      <c r="BF21" s="582"/>
      <c r="BG21" s="565">
        <v>3215</v>
      </c>
      <c r="BH21" s="344"/>
      <c r="BI21" s="344"/>
      <c r="BJ21" s="344"/>
      <c r="BK21" s="344"/>
      <c r="BL21" s="344"/>
      <c r="BM21" s="344"/>
      <c r="BN21" s="566"/>
      <c r="BO21" s="567">
        <v>0.2</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293</v>
      </c>
      <c r="C22" s="459"/>
      <c r="D22" s="459"/>
      <c r="E22" s="459"/>
      <c r="F22" s="459"/>
      <c r="G22" s="459"/>
      <c r="H22" s="459"/>
      <c r="I22" s="459"/>
      <c r="J22" s="459"/>
      <c r="K22" s="459"/>
      <c r="L22" s="459"/>
      <c r="M22" s="459"/>
      <c r="N22" s="459"/>
      <c r="O22" s="459"/>
      <c r="P22" s="459"/>
      <c r="Q22" s="571"/>
      <c r="R22" s="565">
        <v>2533203</v>
      </c>
      <c r="S22" s="344"/>
      <c r="T22" s="344"/>
      <c r="U22" s="344"/>
      <c r="V22" s="344"/>
      <c r="W22" s="344"/>
      <c r="X22" s="344"/>
      <c r="Y22" s="566"/>
      <c r="Z22" s="567">
        <v>23.9</v>
      </c>
      <c r="AA22" s="567"/>
      <c r="AB22" s="567"/>
      <c r="AC22" s="567"/>
      <c r="AD22" s="568">
        <v>2533203</v>
      </c>
      <c r="AE22" s="568"/>
      <c r="AF22" s="568"/>
      <c r="AG22" s="568"/>
      <c r="AH22" s="568"/>
      <c r="AI22" s="568"/>
      <c r="AJ22" s="568"/>
      <c r="AK22" s="568"/>
      <c r="AL22" s="572">
        <v>49.6</v>
      </c>
      <c r="AM22" s="350"/>
      <c r="AN22" s="350"/>
      <c r="AO22" s="573"/>
      <c r="AP22" s="570" t="s">
        <v>369</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370</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290</v>
      </c>
      <c r="C23" s="459"/>
      <c r="D23" s="459"/>
      <c r="E23" s="459"/>
      <c r="F23" s="459"/>
      <c r="G23" s="459"/>
      <c r="H23" s="459"/>
      <c r="I23" s="459"/>
      <c r="J23" s="459"/>
      <c r="K23" s="459"/>
      <c r="L23" s="459"/>
      <c r="M23" s="459"/>
      <c r="N23" s="459"/>
      <c r="O23" s="459"/>
      <c r="P23" s="459"/>
      <c r="Q23" s="571"/>
      <c r="R23" s="565">
        <v>297471</v>
      </c>
      <c r="S23" s="344"/>
      <c r="T23" s="344"/>
      <c r="U23" s="344"/>
      <c r="V23" s="344"/>
      <c r="W23" s="344"/>
      <c r="X23" s="344"/>
      <c r="Y23" s="566"/>
      <c r="Z23" s="567">
        <v>2.8</v>
      </c>
      <c r="AA23" s="567"/>
      <c r="AB23" s="567"/>
      <c r="AC23" s="567"/>
      <c r="AD23" s="568" t="s">
        <v>197</v>
      </c>
      <c r="AE23" s="568"/>
      <c r="AF23" s="568"/>
      <c r="AG23" s="568"/>
      <c r="AH23" s="568"/>
      <c r="AI23" s="568"/>
      <c r="AJ23" s="568"/>
      <c r="AK23" s="568"/>
      <c r="AL23" s="572" t="s">
        <v>197</v>
      </c>
      <c r="AM23" s="350"/>
      <c r="AN23" s="350"/>
      <c r="AO23" s="573"/>
      <c r="AP23" s="570" t="s">
        <v>119</v>
      </c>
      <c r="AQ23" s="581"/>
      <c r="AR23" s="581"/>
      <c r="AS23" s="581"/>
      <c r="AT23" s="581"/>
      <c r="AU23" s="581"/>
      <c r="AV23" s="581"/>
      <c r="AW23" s="581"/>
      <c r="AX23" s="581"/>
      <c r="AY23" s="581"/>
      <c r="AZ23" s="581"/>
      <c r="BA23" s="581"/>
      <c r="BB23" s="581"/>
      <c r="BC23" s="581"/>
      <c r="BD23" s="581"/>
      <c r="BE23" s="581"/>
      <c r="BF23" s="582"/>
      <c r="BG23" s="565" t="s">
        <v>197</v>
      </c>
      <c r="BH23" s="344"/>
      <c r="BI23" s="344"/>
      <c r="BJ23" s="344"/>
      <c r="BK23" s="344"/>
      <c r="BL23" s="344"/>
      <c r="BM23" s="344"/>
      <c r="BN23" s="566"/>
      <c r="BO23" s="567" t="s">
        <v>197</v>
      </c>
      <c r="BP23" s="567"/>
      <c r="BQ23" s="567"/>
      <c r="BR23" s="567"/>
      <c r="BS23" s="568" t="s">
        <v>197</v>
      </c>
      <c r="BT23" s="568"/>
      <c r="BU23" s="568"/>
      <c r="BV23" s="568"/>
      <c r="BW23" s="568"/>
      <c r="BX23" s="568"/>
      <c r="BY23" s="568"/>
      <c r="BZ23" s="568"/>
      <c r="CA23" s="568"/>
      <c r="CB23" s="569"/>
      <c r="CD23" s="338" t="s">
        <v>314</v>
      </c>
      <c r="CE23" s="339"/>
      <c r="CF23" s="339"/>
      <c r="CG23" s="339"/>
      <c r="CH23" s="339"/>
      <c r="CI23" s="339"/>
      <c r="CJ23" s="339"/>
      <c r="CK23" s="339"/>
      <c r="CL23" s="339"/>
      <c r="CM23" s="339"/>
      <c r="CN23" s="339"/>
      <c r="CO23" s="339"/>
      <c r="CP23" s="339"/>
      <c r="CQ23" s="381"/>
      <c r="CR23" s="338" t="s">
        <v>371</v>
      </c>
      <c r="CS23" s="339"/>
      <c r="CT23" s="339"/>
      <c r="CU23" s="339"/>
      <c r="CV23" s="339"/>
      <c r="CW23" s="339"/>
      <c r="CX23" s="339"/>
      <c r="CY23" s="381"/>
      <c r="CZ23" s="338" t="s">
        <v>375</v>
      </c>
      <c r="DA23" s="339"/>
      <c r="DB23" s="339"/>
      <c r="DC23" s="381"/>
      <c r="DD23" s="338" t="s">
        <v>296</v>
      </c>
      <c r="DE23" s="339"/>
      <c r="DF23" s="339"/>
      <c r="DG23" s="339"/>
      <c r="DH23" s="339"/>
      <c r="DI23" s="339"/>
      <c r="DJ23" s="339"/>
      <c r="DK23" s="381"/>
      <c r="DL23" s="592" t="s">
        <v>377</v>
      </c>
      <c r="DM23" s="593"/>
      <c r="DN23" s="593"/>
      <c r="DO23" s="593"/>
      <c r="DP23" s="593"/>
      <c r="DQ23" s="593"/>
      <c r="DR23" s="593"/>
      <c r="DS23" s="593"/>
      <c r="DT23" s="593"/>
      <c r="DU23" s="593"/>
      <c r="DV23" s="594"/>
      <c r="DW23" s="338" t="s">
        <v>378</v>
      </c>
      <c r="DX23" s="339"/>
      <c r="DY23" s="339"/>
      <c r="DZ23" s="339"/>
      <c r="EA23" s="339"/>
      <c r="EB23" s="339"/>
      <c r="EC23" s="381"/>
    </row>
    <row r="24" spans="2:133" ht="11.25" customHeight="1" x14ac:dyDescent="0.2">
      <c r="B24" s="570" t="s">
        <v>379</v>
      </c>
      <c r="C24" s="459"/>
      <c r="D24" s="459"/>
      <c r="E24" s="459"/>
      <c r="F24" s="459"/>
      <c r="G24" s="459"/>
      <c r="H24" s="459"/>
      <c r="I24" s="459"/>
      <c r="J24" s="459"/>
      <c r="K24" s="459"/>
      <c r="L24" s="459"/>
      <c r="M24" s="459"/>
      <c r="N24" s="459"/>
      <c r="O24" s="459"/>
      <c r="P24" s="459"/>
      <c r="Q24" s="571"/>
      <c r="R24" s="565">
        <v>32322</v>
      </c>
      <c r="S24" s="344"/>
      <c r="T24" s="344"/>
      <c r="U24" s="344"/>
      <c r="V24" s="344"/>
      <c r="W24" s="344"/>
      <c r="X24" s="344"/>
      <c r="Y24" s="566"/>
      <c r="Z24" s="567">
        <v>0.3</v>
      </c>
      <c r="AA24" s="567"/>
      <c r="AB24" s="567"/>
      <c r="AC24" s="567"/>
      <c r="AD24" s="568" t="s">
        <v>197</v>
      </c>
      <c r="AE24" s="568"/>
      <c r="AF24" s="568"/>
      <c r="AG24" s="568"/>
      <c r="AH24" s="568"/>
      <c r="AI24" s="568"/>
      <c r="AJ24" s="568"/>
      <c r="AK24" s="568"/>
      <c r="AL24" s="572" t="s">
        <v>197</v>
      </c>
      <c r="AM24" s="350"/>
      <c r="AN24" s="350"/>
      <c r="AO24" s="573"/>
      <c r="AP24" s="570" t="s">
        <v>380</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381</v>
      </c>
      <c r="CE24" s="555"/>
      <c r="CF24" s="555"/>
      <c r="CG24" s="555"/>
      <c r="CH24" s="555"/>
      <c r="CI24" s="555"/>
      <c r="CJ24" s="555"/>
      <c r="CK24" s="555"/>
      <c r="CL24" s="555"/>
      <c r="CM24" s="555"/>
      <c r="CN24" s="555"/>
      <c r="CO24" s="555"/>
      <c r="CP24" s="555"/>
      <c r="CQ24" s="556"/>
      <c r="CR24" s="557">
        <v>3276031</v>
      </c>
      <c r="CS24" s="558"/>
      <c r="CT24" s="558"/>
      <c r="CU24" s="558"/>
      <c r="CV24" s="558"/>
      <c r="CW24" s="558"/>
      <c r="CX24" s="558"/>
      <c r="CY24" s="559"/>
      <c r="CZ24" s="562">
        <v>31.7</v>
      </c>
      <c r="DA24" s="563"/>
      <c r="DB24" s="563"/>
      <c r="DC24" s="574"/>
      <c r="DD24" s="595">
        <v>2521909</v>
      </c>
      <c r="DE24" s="558"/>
      <c r="DF24" s="558"/>
      <c r="DG24" s="558"/>
      <c r="DH24" s="558"/>
      <c r="DI24" s="558"/>
      <c r="DJ24" s="558"/>
      <c r="DK24" s="559"/>
      <c r="DL24" s="595">
        <v>2301697</v>
      </c>
      <c r="DM24" s="558"/>
      <c r="DN24" s="558"/>
      <c r="DO24" s="558"/>
      <c r="DP24" s="558"/>
      <c r="DQ24" s="558"/>
      <c r="DR24" s="558"/>
      <c r="DS24" s="558"/>
      <c r="DT24" s="558"/>
      <c r="DU24" s="558"/>
      <c r="DV24" s="559"/>
      <c r="DW24" s="562">
        <v>44.8</v>
      </c>
      <c r="DX24" s="563"/>
      <c r="DY24" s="563"/>
      <c r="DZ24" s="563"/>
      <c r="EA24" s="563"/>
      <c r="EB24" s="563"/>
      <c r="EC24" s="564"/>
    </row>
    <row r="25" spans="2:133" ht="11.25" customHeight="1" x14ac:dyDescent="0.2">
      <c r="B25" s="570" t="s">
        <v>79</v>
      </c>
      <c r="C25" s="459"/>
      <c r="D25" s="459"/>
      <c r="E25" s="459"/>
      <c r="F25" s="459"/>
      <c r="G25" s="459"/>
      <c r="H25" s="459"/>
      <c r="I25" s="459"/>
      <c r="J25" s="459"/>
      <c r="K25" s="459"/>
      <c r="L25" s="459"/>
      <c r="M25" s="459"/>
      <c r="N25" s="459"/>
      <c r="O25" s="459"/>
      <c r="P25" s="459"/>
      <c r="Q25" s="571"/>
      <c r="R25" s="565">
        <v>5421569</v>
      </c>
      <c r="S25" s="344"/>
      <c r="T25" s="344"/>
      <c r="U25" s="344"/>
      <c r="V25" s="344"/>
      <c r="W25" s="344"/>
      <c r="X25" s="344"/>
      <c r="Y25" s="566"/>
      <c r="Z25" s="567">
        <v>51.1</v>
      </c>
      <c r="AA25" s="567"/>
      <c r="AB25" s="567"/>
      <c r="AC25" s="567"/>
      <c r="AD25" s="568">
        <v>5091776</v>
      </c>
      <c r="AE25" s="568"/>
      <c r="AF25" s="568"/>
      <c r="AG25" s="568"/>
      <c r="AH25" s="568"/>
      <c r="AI25" s="568"/>
      <c r="AJ25" s="568"/>
      <c r="AK25" s="568"/>
      <c r="AL25" s="572">
        <v>99.7</v>
      </c>
      <c r="AM25" s="350"/>
      <c r="AN25" s="350"/>
      <c r="AO25" s="573"/>
      <c r="AP25" s="570" t="s">
        <v>270</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1491830</v>
      </c>
      <c r="CS25" s="596"/>
      <c r="CT25" s="596"/>
      <c r="CU25" s="596"/>
      <c r="CV25" s="596"/>
      <c r="CW25" s="596"/>
      <c r="CX25" s="596"/>
      <c r="CY25" s="597"/>
      <c r="CZ25" s="572">
        <v>14.4</v>
      </c>
      <c r="DA25" s="598"/>
      <c r="DB25" s="598"/>
      <c r="DC25" s="599"/>
      <c r="DD25" s="575">
        <v>1374470</v>
      </c>
      <c r="DE25" s="596"/>
      <c r="DF25" s="596"/>
      <c r="DG25" s="596"/>
      <c r="DH25" s="596"/>
      <c r="DI25" s="596"/>
      <c r="DJ25" s="596"/>
      <c r="DK25" s="597"/>
      <c r="DL25" s="575">
        <v>1352424</v>
      </c>
      <c r="DM25" s="596"/>
      <c r="DN25" s="596"/>
      <c r="DO25" s="596"/>
      <c r="DP25" s="596"/>
      <c r="DQ25" s="596"/>
      <c r="DR25" s="596"/>
      <c r="DS25" s="596"/>
      <c r="DT25" s="596"/>
      <c r="DU25" s="596"/>
      <c r="DV25" s="597"/>
      <c r="DW25" s="572">
        <v>26.3</v>
      </c>
      <c r="DX25" s="598"/>
      <c r="DY25" s="598"/>
      <c r="DZ25" s="598"/>
      <c r="EA25" s="598"/>
      <c r="EB25" s="598"/>
      <c r="EC25" s="600"/>
    </row>
    <row r="26" spans="2:133" ht="11.25" customHeight="1" x14ac:dyDescent="0.2">
      <c r="B26" s="570" t="s">
        <v>384</v>
      </c>
      <c r="C26" s="459"/>
      <c r="D26" s="459"/>
      <c r="E26" s="459"/>
      <c r="F26" s="459"/>
      <c r="G26" s="459"/>
      <c r="H26" s="459"/>
      <c r="I26" s="459"/>
      <c r="J26" s="459"/>
      <c r="K26" s="459"/>
      <c r="L26" s="459"/>
      <c r="M26" s="459"/>
      <c r="N26" s="459"/>
      <c r="O26" s="459"/>
      <c r="P26" s="459"/>
      <c r="Q26" s="571"/>
      <c r="R26" s="565">
        <v>1423</v>
      </c>
      <c r="S26" s="344"/>
      <c r="T26" s="344"/>
      <c r="U26" s="344"/>
      <c r="V26" s="344"/>
      <c r="W26" s="344"/>
      <c r="X26" s="344"/>
      <c r="Y26" s="566"/>
      <c r="Z26" s="567">
        <v>0</v>
      </c>
      <c r="AA26" s="567"/>
      <c r="AB26" s="567"/>
      <c r="AC26" s="567"/>
      <c r="AD26" s="568">
        <v>1423</v>
      </c>
      <c r="AE26" s="568"/>
      <c r="AF26" s="568"/>
      <c r="AG26" s="568"/>
      <c r="AH26" s="568"/>
      <c r="AI26" s="568"/>
      <c r="AJ26" s="568"/>
      <c r="AK26" s="568"/>
      <c r="AL26" s="572">
        <v>0</v>
      </c>
      <c r="AM26" s="350"/>
      <c r="AN26" s="350"/>
      <c r="AO26" s="573"/>
      <c r="AP26" s="570" t="s">
        <v>387</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122</v>
      </c>
      <c r="CE26" s="459"/>
      <c r="CF26" s="459"/>
      <c r="CG26" s="459"/>
      <c r="CH26" s="459"/>
      <c r="CI26" s="459"/>
      <c r="CJ26" s="459"/>
      <c r="CK26" s="459"/>
      <c r="CL26" s="459"/>
      <c r="CM26" s="459"/>
      <c r="CN26" s="459"/>
      <c r="CO26" s="459"/>
      <c r="CP26" s="459"/>
      <c r="CQ26" s="571"/>
      <c r="CR26" s="565">
        <v>838688</v>
      </c>
      <c r="CS26" s="344"/>
      <c r="CT26" s="344"/>
      <c r="CU26" s="344"/>
      <c r="CV26" s="344"/>
      <c r="CW26" s="344"/>
      <c r="CX26" s="344"/>
      <c r="CY26" s="566"/>
      <c r="CZ26" s="572">
        <v>8.1</v>
      </c>
      <c r="DA26" s="598"/>
      <c r="DB26" s="598"/>
      <c r="DC26" s="599"/>
      <c r="DD26" s="575">
        <v>766250</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2">
      <c r="B27" s="570" t="s">
        <v>157</v>
      </c>
      <c r="C27" s="459"/>
      <c r="D27" s="459"/>
      <c r="E27" s="459"/>
      <c r="F27" s="459"/>
      <c r="G27" s="459"/>
      <c r="H27" s="459"/>
      <c r="I27" s="459"/>
      <c r="J27" s="459"/>
      <c r="K27" s="459"/>
      <c r="L27" s="459"/>
      <c r="M27" s="459"/>
      <c r="N27" s="459"/>
      <c r="O27" s="459"/>
      <c r="P27" s="459"/>
      <c r="Q27" s="571"/>
      <c r="R27" s="565">
        <v>186657</v>
      </c>
      <c r="S27" s="344"/>
      <c r="T27" s="344"/>
      <c r="U27" s="344"/>
      <c r="V27" s="344"/>
      <c r="W27" s="344"/>
      <c r="X27" s="344"/>
      <c r="Y27" s="566"/>
      <c r="Z27" s="567">
        <v>1.8</v>
      </c>
      <c r="AA27" s="567"/>
      <c r="AB27" s="567"/>
      <c r="AC27" s="567"/>
      <c r="AD27" s="568" t="s">
        <v>197</v>
      </c>
      <c r="AE27" s="568"/>
      <c r="AF27" s="568"/>
      <c r="AG27" s="568"/>
      <c r="AH27" s="568"/>
      <c r="AI27" s="568"/>
      <c r="AJ27" s="568"/>
      <c r="AK27" s="568"/>
      <c r="AL27" s="572" t="s">
        <v>197</v>
      </c>
      <c r="AM27" s="350"/>
      <c r="AN27" s="350"/>
      <c r="AO27" s="573"/>
      <c r="AP27" s="570" t="s">
        <v>388</v>
      </c>
      <c r="AQ27" s="459"/>
      <c r="AR27" s="459"/>
      <c r="AS27" s="459"/>
      <c r="AT27" s="459"/>
      <c r="AU27" s="459"/>
      <c r="AV27" s="459"/>
      <c r="AW27" s="459"/>
      <c r="AX27" s="459"/>
      <c r="AY27" s="459"/>
      <c r="AZ27" s="459"/>
      <c r="BA27" s="459"/>
      <c r="BB27" s="459"/>
      <c r="BC27" s="459"/>
      <c r="BD27" s="459"/>
      <c r="BE27" s="459"/>
      <c r="BF27" s="571"/>
      <c r="BG27" s="565">
        <v>1935722</v>
      </c>
      <c r="BH27" s="344"/>
      <c r="BI27" s="344"/>
      <c r="BJ27" s="344"/>
      <c r="BK27" s="344"/>
      <c r="BL27" s="344"/>
      <c r="BM27" s="344"/>
      <c r="BN27" s="566"/>
      <c r="BO27" s="567">
        <v>100</v>
      </c>
      <c r="BP27" s="567"/>
      <c r="BQ27" s="567"/>
      <c r="BR27" s="567"/>
      <c r="BS27" s="568" t="s">
        <v>197</v>
      </c>
      <c r="BT27" s="568"/>
      <c r="BU27" s="568"/>
      <c r="BV27" s="568"/>
      <c r="BW27" s="568"/>
      <c r="BX27" s="568"/>
      <c r="BY27" s="568"/>
      <c r="BZ27" s="568"/>
      <c r="CA27" s="568"/>
      <c r="CB27" s="569"/>
      <c r="CD27" s="570" t="s">
        <v>220</v>
      </c>
      <c r="CE27" s="459"/>
      <c r="CF27" s="459"/>
      <c r="CG27" s="459"/>
      <c r="CH27" s="459"/>
      <c r="CI27" s="459"/>
      <c r="CJ27" s="459"/>
      <c r="CK27" s="459"/>
      <c r="CL27" s="459"/>
      <c r="CM27" s="459"/>
      <c r="CN27" s="459"/>
      <c r="CO27" s="459"/>
      <c r="CP27" s="459"/>
      <c r="CQ27" s="571"/>
      <c r="CR27" s="565">
        <v>1116517</v>
      </c>
      <c r="CS27" s="596"/>
      <c r="CT27" s="596"/>
      <c r="CU27" s="596"/>
      <c r="CV27" s="596"/>
      <c r="CW27" s="596"/>
      <c r="CX27" s="596"/>
      <c r="CY27" s="597"/>
      <c r="CZ27" s="572">
        <v>10.8</v>
      </c>
      <c r="DA27" s="598"/>
      <c r="DB27" s="598"/>
      <c r="DC27" s="599"/>
      <c r="DD27" s="575">
        <v>484205</v>
      </c>
      <c r="DE27" s="596"/>
      <c r="DF27" s="596"/>
      <c r="DG27" s="596"/>
      <c r="DH27" s="596"/>
      <c r="DI27" s="596"/>
      <c r="DJ27" s="596"/>
      <c r="DK27" s="597"/>
      <c r="DL27" s="575">
        <v>286039</v>
      </c>
      <c r="DM27" s="596"/>
      <c r="DN27" s="596"/>
      <c r="DO27" s="596"/>
      <c r="DP27" s="596"/>
      <c r="DQ27" s="596"/>
      <c r="DR27" s="596"/>
      <c r="DS27" s="596"/>
      <c r="DT27" s="596"/>
      <c r="DU27" s="596"/>
      <c r="DV27" s="597"/>
      <c r="DW27" s="572">
        <v>5.6</v>
      </c>
      <c r="DX27" s="598"/>
      <c r="DY27" s="598"/>
      <c r="DZ27" s="598"/>
      <c r="EA27" s="598"/>
      <c r="EB27" s="598"/>
      <c r="EC27" s="600"/>
    </row>
    <row r="28" spans="2:133" ht="11.25" customHeight="1" x14ac:dyDescent="0.2">
      <c r="B28" s="570" t="s">
        <v>311</v>
      </c>
      <c r="C28" s="459"/>
      <c r="D28" s="459"/>
      <c r="E28" s="459"/>
      <c r="F28" s="459"/>
      <c r="G28" s="459"/>
      <c r="H28" s="459"/>
      <c r="I28" s="459"/>
      <c r="J28" s="459"/>
      <c r="K28" s="459"/>
      <c r="L28" s="459"/>
      <c r="M28" s="459"/>
      <c r="N28" s="459"/>
      <c r="O28" s="459"/>
      <c r="P28" s="459"/>
      <c r="Q28" s="571"/>
      <c r="R28" s="565">
        <v>125175</v>
      </c>
      <c r="S28" s="344"/>
      <c r="T28" s="344"/>
      <c r="U28" s="344"/>
      <c r="V28" s="344"/>
      <c r="W28" s="344"/>
      <c r="X28" s="344"/>
      <c r="Y28" s="566"/>
      <c r="Z28" s="567">
        <v>1.2</v>
      </c>
      <c r="AA28" s="567"/>
      <c r="AB28" s="567"/>
      <c r="AC28" s="567"/>
      <c r="AD28" s="568">
        <v>4265</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382</v>
      </c>
      <c r="CE28" s="459"/>
      <c r="CF28" s="459"/>
      <c r="CG28" s="459"/>
      <c r="CH28" s="459"/>
      <c r="CI28" s="459"/>
      <c r="CJ28" s="459"/>
      <c r="CK28" s="459"/>
      <c r="CL28" s="459"/>
      <c r="CM28" s="459"/>
      <c r="CN28" s="459"/>
      <c r="CO28" s="459"/>
      <c r="CP28" s="459"/>
      <c r="CQ28" s="571"/>
      <c r="CR28" s="565">
        <v>667684</v>
      </c>
      <c r="CS28" s="344"/>
      <c r="CT28" s="344"/>
      <c r="CU28" s="344"/>
      <c r="CV28" s="344"/>
      <c r="CW28" s="344"/>
      <c r="CX28" s="344"/>
      <c r="CY28" s="566"/>
      <c r="CZ28" s="572">
        <v>6.5</v>
      </c>
      <c r="DA28" s="598"/>
      <c r="DB28" s="598"/>
      <c r="DC28" s="599"/>
      <c r="DD28" s="575">
        <v>663234</v>
      </c>
      <c r="DE28" s="344"/>
      <c r="DF28" s="344"/>
      <c r="DG28" s="344"/>
      <c r="DH28" s="344"/>
      <c r="DI28" s="344"/>
      <c r="DJ28" s="344"/>
      <c r="DK28" s="566"/>
      <c r="DL28" s="575">
        <v>663234</v>
      </c>
      <c r="DM28" s="344"/>
      <c r="DN28" s="344"/>
      <c r="DO28" s="344"/>
      <c r="DP28" s="344"/>
      <c r="DQ28" s="344"/>
      <c r="DR28" s="344"/>
      <c r="DS28" s="344"/>
      <c r="DT28" s="344"/>
      <c r="DU28" s="344"/>
      <c r="DV28" s="566"/>
      <c r="DW28" s="572">
        <v>12.9</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109140</v>
      </c>
      <c r="S29" s="344"/>
      <c r="T29" s="344"/>
      <c r="U29" s="344"/>
      <c r="V29" s="344"/>
      <c r="W29" s="344"/>
      <c r="X29" s="344"/>
      <c r="Y29" s="566"/>
      <c r="Z29" s="567">
        <v>1</v>
      </c>
      <c r="AA29" s="567"/>
      <c r="AB29" s="567"/>
      <c r="AC29" s="567"/>
      <c r="AD29" s="568" t="s">
        <v>197</v>
      </c>
      <c r="AE29" s="568"/>
      <c r="AF29" s="568"/>
      <c r="AG29" s="568"/>
      <c r="AH29" s="568"/>
      <c r="AI29" s="568"/>
      <c r="AJ29" s="568"/>
      <c r="AK29" s="568"/>
      <c r="AL29" s="572" t="s">
        <v>197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176</v>
      </c>
      <c r="CE29" s="538"/>
      <c r="CF29" s="570" t="s">
        <v>22</v>
      </c>
      <c r="CG29" s="459"/>
      <c r="CH29" s="459"/>
      <c r="CI29" s="459"/>
      <c r="CJ29" s="459"/>
      <c r="CK29" s="459"/>
      <c r="CL29" s="459"/>
      <c r="CM29" s="459"/>
      <c r="CN29" s="459"/>
      <c r="CO29" s="459"/>
      <c r="CP29" s="459"/>
      <c r="CQ29" s="571"/>
      <c r="CR29" s="565">
        <v>667684</v>
      </c>
      <c r="CS29" s="596"/>
      <c r="CT29" s="596"/>
      <c r="CU29" s="596"/>
      <c r="CV29" s="596"/>
      <c r="CW29" s="596"/>
      <c r="CX29" s="596"/>
      <c r="CY29" s="597"/>
      <c r="CZ29" s="572">
        <v>6.5</v>
      </c>
      <c r="DA29" s="598"/>
      <c r="DB29" s="598"/>
      <c r="DC29" s="599"/>
      <c r="DD29" s="575">
        <v>663234</v>
      </c>
      <c r="DE29" s="596"/>
      <c r="DF29" s="596"/>
      <c r="DG29" s="596"/>
      <c r="DH29" s="596"/>
      <c r="DI29" s="596"/>
      <c r="DJ29" s="596"/>
      <c r="DK29" s="597"/>
      <c r="DL29" s="575">
        <v>663234</v>
      </c>
      <c r="DM29" s="596"/>
      <c r="DN29" s="596"/>
      <c r="DO29" s="596"/>
      <c r="DP29" s="596"/>
      <c r="DQ29" s="596"/>
      <c r="DR29" s="596"/>
      <c r="DS29" s="596"/>
      <c r="DT29" s="596"/>
      <c r="DU29" s="596"/>
      <c r="DV29" s="597"/>
      <c r="DW29" s="572">
        <v>12.9</v>
      </c>
      <c r="DX29" s="598"/>
      <c r="DY29" s="598"/>
      <c r="DZ29" s="598"/>
      <c r="EA29" s="598"/>
      <c r="EB29" s="598"/>
      <c r="EC29" s="600"/>
    </row>
    <row r="30" spans="2:133" ht="11.25" customHeight="1" x14ac:dyDescent="0.2">
      <c r="B30" s="570" t="s">
        <v>341</v>
      </c>
      <c r="C30" s="459"/>
      <c r="D30" s="459"/>
      <c r="E30" s="459"/>
      <c r="F30" s="459"/>
      <c r="G30" s="459"/>
      <c r="H30" s="459"/>
      <c r="I30" s="459"/>
      <c r="J30" s="459"/>
      <c r="K30" s="459"/>
      <c r="L30" s="459"/>
      <c r="M30" s="459"/>
      <c r="N30" s="459"/>
      <c r="O30" s="459"/>
      <c r="P30" s="459"/>
      <c r="Q30" s="571"/>
      <c r="R30" s="565">
        <v>1085494</v>
      </c>
      <c r="S30" s="344"/>
      <c r="T30" s="344"/>
      <c r="U30" s="344"/>
      <c r="V30" s="344"/>
      <c r="W30" s="344"/>
      <c r="X30" s="344"/>
      <c r="Y30" s="566"/>
      <c r="Z30" s="567">
        <v>10.199999999999999</v>
      </c>
      <c r="AA30" s="567"/>
      <c r="AB30" s="567"/>
      <c r="AC30" s="567"/>
      <c r="AD30" s="568" t="s">
        <v>197</v>
      </c>
      <c r="AE30" s="568"/>
      <c r="AF30" s="568"/>
      <c r="AG30" s="568"/>
      <c r="AH30" s="568"/>
      <c r="AI30" s="568"/>
      <c r="AJ30" s="568"/>
      <c r="AK30" s="568"/>
      <c r="AL30" s="572" t="s">
        <v>197</v>
      </c>
      <c r="AM30" s="350"/>
      <c r="AN30" s="350"/>
      <c r="AO30" s="573"/>
      <c r="AP30" s="338" t="s">
        <v>314</v>
      </c>
      <c r="AQ30" s="339"/>
      <c r="AR30" s="339"/>
      <c r="AS30" s="339"/>
      <c r="AT30" s="339"/>
      <c r="AU30" s="339"/>
      <c r="AV30" s="339"/>
      <c r="AW30" s="339"/>
      <c r="AX30" s="339"/>
      <c r="AY30" s="339"/>
      <c r="AZ30" s="339"/>
      <c r="BA30" s="339"/>
      <c r="BB30" s="339"/>
      <c r="BC30" s="339"/>
      <c r="BD30" s="339"/>
      <c r="BE30" s="339"/>
      <c r="BF30" s="381"/>
      <c r="BG30" s="338" t="s">
        <v>391</v>
      </c>
      <c r="BH30" s="601"/>
      <c r="BI30" s="601"/>
      <c r="BJ30" s="601"/>
      <c r="BK30" s="601"/>
      <c r="BL30" s="601"/>
      <c r="BM30" s="601"/>
      <c r="BN30" s="601"/>
      <c r="BO30" s="601"/>
      <c r="BP30" s="601"/>
      <c r="BQ30" s="602"/>
      <c r="BR30" s="338" t="s">
        <v>392</v>
      </c>
      <c r="BS30" s="601"/>
      <c r="BT30" s="601"/>
      <c r="BU30" s="601"/>
      <c r="BV30" s="601"/>
      <c r="BW30" s="601"/>
      <c r="BX30" s="601"/>
      <c r="BY30" s="601"/>
      <c r="BZ30" s="601"/>
      <c r="CA30" s="601"/>
      <c r="CB30" s="602"/>
      <c r="CD30" s="546"/>
      <c r="CE30" s="541"/>
      <c r="CF30" s="570" t="s">
        <v>393</v>
      </c>
      <c r="CG30" s="459"/>
      <c r="CH30" s="459"/>
      <c r="CI30" s="459"/>
      <c r="CJ30" s="459"/>
      <c r="CK30" s="459"/>
      <c r="CL30" s="459"/>
      <c r="CM30" s="459"/>
      <c r="CN30" s="459"/>
      <c r="CO30" s="459"/>
      <c r="CP30" s="459"/>
      <c r="CQ30" s="571"/>
      <c r="CR30" s="565">
        <v>636488</v>
      </c>
      <c r="CS30" s="344"/>
      <c r="CT30" s="344"/>
      <c r="CU30" s="344"/>
      <c r="CV30" s="344"/>
      <c r="CW30" s="344"/>
      <c r="CX30" s="344"/>
      <c r="CY30" s="566"/>
      <c r="CZ30" s="572">
        <v>6.2</v>
      </c>
      <c r="DA30" s="598"/>
      <c r="DB30" s="598"/>
      <c r="DC30" s="599"/>
      <c r="DD30" s="575">
        <v>632038</v>
      </c>
      <c r="DE30" s="344"/>
      <c r="DF30" s="344"/>
      <c r="DG30" s="344"/>
      <c r="DH30" s="344"/>
      <c r="DI30" s="344"/>
      <c r="DJ30" s="344"/>
      <c r="DK30" s="566"/>
      <c r="DL30" s="575">
        <v>632038</v>
      </c>
      <c r="DM30" s="344"/>
      <c r="DN30" s="344"/>
      <c r="DO30" s="344"/>
      <c r="DP30" s="344"/>
      <c r="DQ30" s="344"/>
      <c r="DR30" s="344"/>
      <c r="DS30" s="344"/>
      <c r="DT30" s="344"/>
      <c r="DU30" s="344"/>
      <c r="DV30" s="566"/>
      <c r="DW30" s="572">
        <v>12.3</v>
      </c>
      <c r="DX30" s="598"/>
      <c r="DY30" s="598"/>
      <c r="DZ30" s="598"/>
      <c r="EA30" s="598"/>
      <c r="EB30" s="598"/>
      <c r="EC30" s="600"/>
    </row>
    <row r="31" spans="2:133" ht="11.25" customHeight="1" x14ac:dyDescent="0.2">
      <c r="B31" s="578" t="s">
        <v>52</v>
      </c>
      <c r="C31" s="579"/>
      <c r="D31" s="579"/>
      <c r="E31" s="579"/>
      <c r="F31" s="579"/>
      <c r="G31" s="579"/>
      <c r="H31" s="579"/>
      <c r="I31" s="579"/>
      <c r="J31" s="579"/>
      <c r="K31" s="579"/>
      <c r="L31" s="579"/>
      <c r="M31" s="579"/>
      <c r="N31" s="579"/>
      <c r="O31" s="579"/>
      <c r="P31" s="579"/>
      <c r="Q31" s="580"/>
      <c r="R31" s="565" t="s">
        <v>197</v>
      </c>
      <c r="S31" s="344"/>
      <c r="T31" s="344"/>
      <c r="U31" s="344"/>
      <c r="V31" s="344"/>
      <c r="W31" s="344"/>
      <c r="X31" s="344"/>
      <c r="Y31" s="566"/>
      <c r="Z31" s="567" t="s">
        <v>197</v>
      </c>
      <c r="AA31" s="567"/>
      <c r="AB31" s="567"/>
      <c r="AC31" s="567"/>
      <c r="AD31" s="568" t="s">
        <v>197</v>
      </c>
      <c r="AE31" s="568"/>
      <c r="AF31" s="568"/>
      <c r="AG31" s="568"/>
      <c r="AH31" s="568"/>
      <c r="AI31" s="568"/>
      <c r="AJ31" s="568"/>
      <c r="AK31" s="568"/>
      <c r="AL31" s="572" t="s">
        <v>197</v>
      </c>
      <c r="AM31" s="350"/>
      <c r="AN31" s="350"/>
      <c r="AO31" s="573"/>
      <c r="AP31" s="519" t="s">
        <v>7</v>
      </c>
      <c r="AQ31" s="520"/>
      <c r="AR31" s="520"/>
      <c r="AS31" s="520"/>
      <c r="AT31" s="648" t="s">
        <v>395</v>
      </c>
      <c r="AU31" s="42"/>
      <c r="AV31" s="42"/>
      <c r="AW31" s="42"/>
      <c r="AX31" s="554" t="s">
        <v>272</v>
      </c>
      <c r="AY31" s="555"/>
      <c r="AZ31" s="555"/>
      <c r="BA31" s="555"/>
      <c r="BB31" s="555"/>
      <c r="BC31" s="555"/>
      <c r="BD31" s="555"/>
      <c r="BE31" s="555"/>
      <c r="BF31" s="556"/>
      <c r="BG31" s="603">
        <v>99.8</v>
      </c>
      <c r="BH31" s="604"/>
      <c r="BI31" s="604"/>
      <c r="BJ31" s="604"/>
      <c r="BK31" s="604"/>
      <c r="BL31" s="604"/>
      <c r="BM31" s="563">
        <v>99.3</v>
      </c>
      <c r="BN31" s="604"/>
      <c r="BO31" s="604"/>
      <c r="BP31" s="604"/>
      <c r="BQ31" s="605"/>
      <c r="BR31" s="603">
        <v>99.8</v>
      </c>
      <c r="BS31" s="604"/>
      <c r="BT31" s="604"/>
      <c r="BU31" s="604"/>
      <c r="BV31" s="604"/>
      <c r="BW31" s="604"/>
      <c r="BX31" s="563">
        <v>99.4</v>
      </c>
      <c r="BY31" s="604"/>
      <c r="BZ31" s="604"/>
      <c r="CA31" s="604"/>
      <c r="CB31" s="605"/>
      <c r="CD31" s="546"/>
      <c r="CE31" s="541"/>
      <c r="CF31" s="570" t="s">
        <v>312</v>
      </c>
      <c r="CG31" s="459"/>
      <c r="CH31" s="459"/>
      <c r="CI31" s="459"/>
      <c r="CJ31" s="459"/>
      <c r="CK31" s="459"/>
      <c r="CL31" s="459"/>
      <c r="CM31" s="459"/>
      <c r="CN31" s="459"/>
      <c r="CO31" s="459"/>
      <c r="CP31" s="459"/>
      <c r="CQ31" s="571"/>
      <c r="CR31" s="565">
        <v>31196</v>
      </c>
      <c r="CS31" s="596"/>
      <c r="CT31" s="596"/>
      <c r="CU31" s="596"/>
      <c r="CV31" s="596"/>
      <c r="CW31" s="596"/>
      <c r="CX31" s="596"/>
      <c r="CY31" s="597"/>
      <c r="CZ31" s="572">
        <v>0.3</v>
      </c>
      <c r="DA31" s="598"/>
      <c r="DB31" s="598"/>
      <c r="DC31" s="599"/>
      <c r="DD31" s="575">
        <v>31196</v>
      </c>
      <c r="DE31" s="596"/>
      <c r="DF31" s="596"/>
      <c r="DG31" s="596"/>
      <c r="DH31" s="596"/>
      <c r="DI31" s="596"/>
      <c r="DJ31" s="596"/>
      <c r="DK31" s="597"/>
      <c r="DL31" s="575">
        <v>31196</v>
      </c>
      <c r="DM31" s="596"/>
      <c r="DN31" s="596"/>
      <c r="DO31" s="596"/>
      <c r="DP31" s="596"/>
      <c r="DQ31" s="596"/>
      <c r="DR31" s="596"/>
      <c r="DS31" s="596"/>
      <c r="DT31" s="596"/>
      <c r="DU31" s="596"/>
      <c r="DV31" s="597"/>
      <c r="DW31" s="572">
        <v>0.6</v>
      </c>
      <c r="DX31" s="598"/>
      <c r="DY31" s="598"/>
      <c r="DZ31" s="598"/>
      <c r="EA31" s="598"/>
      <c r="EB31" s="598"/>
      <c r="EC31" s="600"/>
    </row>
    <row r="32" spans="2:133" ht="11.25" customHeight="1" x14ac:dyDescent="0.2">
      <c r="B32" s="570" t="s">
        <v>396</v>
      </c>
      <c r="C32" s="459"/>
      <c r="D32" s="459"/>
      <c r="E32" s="459"/>
      <c r="F32" s="459"/>
      <c r="G32" s="459"/>
      <c r="H32" s="459"/>
      <c r="I32" s="459"/>
      <c r="J32" s="459"/>
      <c r="K32" s="459"/>
      <c r="L32" s="459"/>
      <c r="M32" s="459"/>
      <c r="N32" s="459"/>
      <c r="O32" s="459"/>
      <c r="P32" s="459"/>
      <c r="Q32" s="571"/>
      <c r="R32" s="565">
        <v>750308</v>
      </c>
      <c r="S32" s="344"/>
      <c r="T32" s="344"/>
      <c r="U32" s="344"/>
      <c r="V32" s="344"/>
      <c r="W32" s="344"/>
      <c r="X32" s="344"/>
      <c r="Y32" s="566"/>
      <c r="Z32" s="567">
        <v>7.1</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243</v>
      </c>
      <c r="AX32" s="570" t="s">
        <v>372</v>
      </c>
      <c r="AY32" s="459"/>
      <c r="AZ32" s="459"/>
      <c r="BA32" s="459"/>
      <c r="BB32" s="459"/>
      <c r="BC32" s="459"/>
      <c r="BD32" s="459"/>
      <c r="BE32" s="459"/>
      <c r="BF32" s="571"/>
      <c r="BG32" s="606">
        <v>99.7</v>
      </c>
      <c r="BH32" s="596"/>
      <c r="BI32" s="596"/>
      <c r="BJ32" s="596"/>
      <c r="BK32" s="596"/>
      <c r="BL32" s="596"/>
      <c r="BM32" s="350">
        <v>98.9</v>
      </c>
      <c r="BN32" s="596"/>
      <c r="BO32" s="596"/>
      <c r="BP32" s="596"/>
      <c r="BQ32" s="607"/>
      <c r="BR32" s="606">
        <v>99.7</v>
      </c>
      <c r="BS32" s="596"/>
      <c r="BT32" s="596"/>
      <c r="BU32" s="596"/>
      <c r="BV32" s="596"/>
      <c r="BW32" s="596"/>
      <c r="BX32" s="350">
        <v>98.9</v>
      </c>
      <c r="BY32" s="596"/>
      <c r="BZ32" s="596"/>
      <c r="CA32" s="596"/>
      <c r="CB32" s="607"/>
      <c r="CD32" s="547"/>
      <c r="CE32" s="549"/>
      <c r="CF32" s="570" t="s">
        <v>398</v>
      </c>
      <c r="CG32" s="459"/>
      <c r="CH32" s="459"/>
      <c r="CI32" s="459"/>
      <c r="CJ32" s="459"/>
      <c r="CK32" s="459"/>
      <c r="CL32" s="459"/>
      <c r="CM32" s="459"/>
      <c r="CN32" s="459"/>
      <c r="CO32" s="459"/>
      <c r="CP32" s="459"/>
      <c r="CQ32" s="571"/>
      <c r="CR32" s="565" t="s">
        <v>197</v>
      </c>
      <c r="CS32" s="344"/>
      <c r="CT32" s="344"/>
      <c r="CU32" s="344"/>
      <c r="CV32" s="344"/>
      <c r="CW32" s="344"/>
      <c r="CX32" s="344"/>
      <c r="CY32" s="566"/>
      <c r="CZ32" s="572" t="s">
        <v>197</v>
      </c>
      <c r="DA32" s="598"/>
      <c r="DB32" s="598"/>
      <c r="DC32" s="599"/>
      <c r="DD32" s="575" t="s">
        <v>197</v>
      </c>
      <c r="DE32" s="344"/>
      <c r="DF32" s="344"/>
      <c r="DG32" s="344"/>
      <c r="DH32" s="344"/>
      <c r="DI32" s="344"/>
      <c r="DJ32" s="344"/>
      <c r="DK32" s="566"/>
      <c r="DL32" s="575" t="s">
        <v>197</v>
      </c>
      <c r="DM32" s="344"/>
      <c r="DN32" s="344"/>
      <c r="DO32" s="344"/>
      <c r="DP32" s="344"/>
      <c r="DQ32" s="344"/>
      <c r="DR32" s="344"/>
      <c r="DS32" s="344"/>
      <c r="DT32" s="344"/>
      <c r="DU32" s="344"/>
      <c r="DV32" s="566"/>
      <c r="DW32" s="572" t="s">
        <v>197</v>
      </c>
      <c r="DX32" s="598"/>
      <c r="DY32" s="598"/>
      <c r="DZ32" s="598"/>
      <c r="EA32" s="598"/>
      <c r="EB32" s="598"/>
      <c r="EC32" s="600"/>
    </row>
    <row r="33" spans="2:133" ht="11.25" customHeight="1" x14ac:dyDescent="0.2">
      <c r="B33" s="570" t="s">
        <v>131</v>
      </c>
      <c r="C33" s="459"/>
      <c r="D33" s="459"/>
      <c r="E33" s="459"/>
      <c r="F33" s="459"/>
      <c r="G33" s="459"/>
      <c r="H33" s="459"/>
      <c r="I33" s="459"/>
      <c r="J33" s="459"/>
      <c r="K33" s="459"/>
      <c r="L33" s="459"/>
      <c r="M33" s="459"/>
      <c r="N33" s="459"/>
      <c r="O33" s="459"/>
      <c r="P33" s="459"/>
      <c r="Q33" s="571"/>
      <c r="R33" s="565">
        <v>93048</v>
      </c>
      <c r="S33" s="344"/>
      <c r="T33" s="344"/>
      <c r="U33" s="344"/>
      <c r="V33" s="344"/>
      <c r="W33" s="344"/>
      <c r="X33" s="344"/>
      <c r="Y33" s="566"/>
      <c r="Z33" s="567">
        <v>0.9</v>
      </c>
      <c r="AA33" s="567"/>
      <c r="AB33" s="567"/>
      <c r="AC33" s="567"/>
      <c r="AD33" s="568" t="s">
        <v>197</v>
      </c>
      <c r="AE33" s="568"/>
      <c r="AF33" s="568"/>
      <c r="AG33" s="568"/>
      <c r="AH33" s="568"/>
      <c r="AI33" s="568"/>
      <c r="AJ33" s="568"/>
      <c r="AK33" s="568"/>
      <c r="AL33" s="572" t="s">
        <v>197</v>
      </c>
      <c r="AM33" s="350"/>
      <c r="AN33" s="350"/>
      <c r="AO33" s="573"/>
      <c r="AP33" s="522"/>
      <c r="AQ33" s="523"/>
      <c r="AR33" s="523"/>
      <c r="AS33" s="523"/>
      <c r="AT33" s="650"/>
      <c r="AU33" s="43"/>
      <c r="AV33" s="43"/>
      <c r="AW33" s="43"/>
      <c r="AX33" s="583" t="s">
        <v>162</v>
      </c>
      <c r="AY33" s="584"/>
      <c r="AZ33" s="584"/>
      <c r="BA33" s="584"/>
      <c r="BB33" s="584"/>
      <c r="BC33" s="584"/>
      <c r="BD33" s="584"/>
      <c r="BE33" s="584"/>
      <c r="BF33" s="585"/>
      <c r="BG33" s="608">
        <v>99.8</v>
      </c>
      <c r="BH33" s="609"/>
      <c r="BI33" s="609"/>
      <c r="BJ33" s="609"/>
      <c r="BK33" s="609"/>
      <c r="BL33" s="609"/>
      <c r="BM33" s="610">
        <v>99.6</v>
      </c>
      <c r="BN33" s="609"/>
      <c r="BO33" s="609"/>
      <c r="BP33" s="609"/>
      <c r="BQ33" s="611"/>
      <c r="BR33" s="608">
        <v>99.8</v>
      </c>
      <c r="BS33" s="609"/>
      <c r="BT33" s="609"/>
      <c r="BU33" s="609"/>
      <c r="BV33" s="609"/>
      <c r="BW33" s="609"/>
      <c r="BX33" s="610">
        <v>99.6</v>
      </c>
      <c r="BY33" s="609"/>
      <c r="BZ33" s="609"/>
      <c r="CA33" s="609"/>
      <c r="CB33" s="611"/>
      <c r="CD33" s="570" t="s">
        <v>399</v>
      </c>
      <c r="CE33" s="459"/>
      <c r="CF33" s="459"/>
      <c r="CG33" s="459"/>
      <c r="CH33" s="459"/>
      <c r="CI33" s="459"/>
      <c r="CJ33" s="459"/>
      <c r="CK33" s="459"/>
      <c r="CL33" s="459"/>
      <c r="CM33" s="459"/>
      <c r="CN33" s="459"/>
      <c r="CO33" s="459"/>
      <c r="CP33" s="459"/>
      <c r="CQ33" s="571"/>
      <c r="CR33" s="565">
        <v>5006610</v>
      </c>
      <c r="CS33" s="596"/>
      <c r="CT33" s="596"/>
      <c r="CU33" s="596"/>
      <c r="CV33" s="596"/>
      <c r="CW33" s="596"/>
      <c r="CX33" s="596"/>
      <c r="CY33" s="597"/>
      <c r="CZ33" s="572">
        <v>48.4</v>
      </c>
      <c r="DA33" s="598"/>
      <c r="DB33" s="598"/>
      <c r="DC33" s="599"/>
      <c r="DD33" s="575">
        <v>3544035</v>
      </c>
      <c r="DE33" s="596"/>
      <c r="DF33" s="596"/>
      <c r="DG33" s="596"/>
      <c r="DH33" s="596"/>
      <c r="DI33" s="596"/>
      <c r="DJ33" s="596"/>
      <c r="DK33" s="597"/>
      <c r="DL33" s="575">
        <v>2446526</v>
      </c>
      <c r="DM33" s="596"/>
      <c r="DN33" s="596"/>
      <c r="DO33" s="596"/>
      <c r="DP33" s="596"/>
      <c r="DQ33" s="596"/>
      <c r="DR33" s="596"/>
      <c r="DS33" s="596"/>
      <c r="DT33" s="596"/>
      <c r="DU33" s="596"/>
      <c r="DV33" s="597"/>
      <c r="DW33" s="572">
        <v>47.6</v>
      </c>
      <c r="DX33" s="598"/>
      <c r="DY33" s="598"/>
      <c r="DZ33" s="598"/>
      <c r="EA33" s="598"/>
      <c r="EB33" s="598"/>
      <c r="EC33" s="600"/>
    </row>
    <row r="34" spans="2:133" ht="11.25" customHeight="1" x14ac:dyDescent="0.2">
      <c r="B34" s="570" t="s">
        <v>148</v>
      </c>
      <c r="C34" s="459"/>
      <c r="D34" s="459"/>
      <c r="E34" s="459"/>
      <c r="F34" s="459"/>
      <c r="G34" s="459"/>
      <c r="H34" s="459"/>
      <c r="I34" s="459"/>
      <c r="J34" s="459"/>
      <c r="K34" s="459"/>
      <c r="L34" s="459"/>
      <c r="M34" s="459"/>
      <c r="N34" s="459"/>
      <c r="O34" s="459"/>
      <c r="P34" s="459"/>
      <c r="Q34" s="571"/>
      <c r="R34" s="565">
        <v>50877</v>
      </c>
      <c r="S34" s="344"/>
      <c r="T34" s="344"/>
      <c r="U34" s="344"/>
      <c r="V34" s="344"/>
      <c r="W34" s="344"/>
      <c r="X34" s="344"/>
      <c r="Y34" s="566"/>
      <c r="Z34" s="567">
        <v>0.5</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402</v>
      </c>
      <c r="CE34" s="459"/>
      <c r="CF34" s="459"/>
      <c r="CG34" s="459"/>
      <c r="CH34" s="459"/>
      <c r="CI34" s="459"/>
      <c r="CJ34" s="459"/>
      <c r="CK34" s="459"/>
      <c r="CL34" s="459"/>
      <c r="CM34" s="459"/>
      <c r="CN34" s="459"/>
      <c r="CO34" s="459"/>
      <c r="CP34" s="459"/>
      <c r="CQ34" s="571"/>
      <c r="CR34" s="565">
        <v>2245511</v>
      </c>
      <c r="CS34" s="344"/>
      <c r="CT34" s="344"/>
      <c r="CU34" s="344"/>
      <c r="CV34" s="344"/>
      <c r="CW34" s="344"/>
      <c r="CX34" s="344"/>
      <c r="CY34" s="566"/>
      <c r="CZ34" s="572">
        <v>21.7</v>
      </c>
      <c r="DA34" s="598"/>
      <c r="DB34" s="598"/>
      <c r="DC34" s="599"/>
      <c r="DD34" s="575">
        <v>1450739</v>
      </c>
      <c r="DE34" s="344"/>
      <c r="DF34" s="344"/>
      <c r="DG34" s="344"/>
      <c r="DH34" s="344"/>
      <c r="DI34" s="344"/>
      <c r="DJ34" s="344"/>
      <c r="DK34" s="566"/>
      <c r="DL34" s="575">
        <v>1272841</v>
      </c>
      <c r="DM34" s="344"/>
      <c r="DN34" s="344"/>
      <c r="DO34" s="344"/>
      <c r="DP34" s="344"/>
      <c r="DQ34" s="344"/>
      <c r="DR34" s="344"/>
      <c r="DS34" s="344"/>
      <c r="DT34" s="344"/>
      <c r="DU34" s="344"/>
      <c r="DV34" s="566"/>
      <c r="DW34" s="572">
        <v>24.8</v>
      </c>
      <c r="DX34" s="598"/>
      <c r="DY34" s="598"/>
      <c r="DZ34" s="598"/>
      <c r="EA34" s="598"/>
      <c r="EB34" s="598"/>
      <c r="EC34" s="600"/>
    </row>
    <row r="35" spans="2:133" ht="11.25" customHeight="1" x14ac:dyDescent="0.2">
      <c r="B35" s="570" t="s">
        <v>404</v>
      </c>
      <c r="C35" s="459"/>
      <c r="D35" s="459"/>
      <c r="E35" s="459"/>
      <c r="F35" s="459"/>
      <c r="G35" s="459"/>
      <c r="H35" s="459"/>
      <c r="I35" s="459"/>
      <c r="J35" s="459"/>
      <c r="K35" s="459"/>
      <c r="L35" s="459"/>
      <c r="M35" s="459"/>
      <c r="N35" s="459"/>
      <c r="O35" s="459"/>
      <c r="P35" s="459"/>
      <c r="Q35" s="571"/>
      <c r="R35" s="565">
        <v>794085</v>
      </c>
      <c r="S35" s="344"/>
      <c r="T35" s="344"/>
      <c r="U35" s="344"/>
      <c r="V35" s="344"/>
      <c r="W35" s="344"/>
      <c r="X35" s="344"/>
      <c r="Y35" s="566"/>
      <c r="Z35" s="567">
        <v>7.5</v>
      </c>
      <c r="AA35" s="567"/>
      <c r="AB35" s="567"/>
      <c r="AC35" s="567"/>
      <c r="AD35" s="568" t="s">
        <v>197</v>
      </c>
      <c r="AE35" s="568"/>
      <c r="AF35" s="568"/>
      <c r="AG35" s="568"/>
      <c r="AH35" s="568"/>
      <c r="AI35" s="568"/>
      <c r="AJ35" s="568"/>
      <c r="AK35" s="568"/>
      <c r="AL35" s="572" t="s">
        <v>197</v>
      </c>
      <c r="AM35" s="350"/>
      <c r="AN35" s="350"/>
      <c r="AO35" s="573"/>
      <c r="AP35" s="16"/>
      <c r="AQ35" s="338" t="s">
        <v>405</v>
      </c>
      <c r="AR35" s="339"/>
      <c r="AS35" s="339"/>
      <c r="AT35" s="339"/>
      <c r="AU35" s="339"/>
      <c r="AV35" s="339"/>
      <c r="AW35" s="339"/>
      <c r="AX35" s="339"/>
      <c r="AY35" s="339"/>
      <c r="AZ35" s="339"/>
      <c r="BA35" s="339"/>
      <c r="BB35" s="339"/>
      <c r="BC35" s="339"/>
      <c r="BD35" s="339"/>
      <c r="BE35" s="339"/>
      <c r="BF35" s="381"/>
      <c r="BG35" s="338" t="s">
        <v>205</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406</v>
      </c>
      <c r="CE35" s="459"/>
      <c r="CF35" s="459"/>
      <c r="CG35" s="459"/>
      <c r="CH35" s="459"/>
      <c r="CI35" s="459"/>
      <c r="CJ35" s="459"/>
      <c r="CK35" s="459"/>
      <c r="CL35" s="459"/>
      <c r="CM35" s="459"/>
      <c r="CN35" s="459"/>
      <c r="CO35" s="459"/>
      <c r="CP35" s="459"/>
      <c r="CQ35" s="571"/>
      <c r="CR35" s="565">
        <v>149733</v>
      </c>
      <c r="CS35" s="596"/>
      <c r="CT35" s="596"/>
      <c r="CU35" s="596"/>
      <c r="CV35" s="596"/>
      <c r="CW35" s="596"/>
      <c r="CX35" s="596"/>
      <c r="CY35" s="597"/>
      <c r="CZ35" s="572">
        <v>1.4</v>
      </c>
      <c r="DA35" s="598"/>
      <c r="DB35" s="598"/>
      <c r="DC35" s="599"/>
      <c r="DD35" s="575">
        <v>134901</v>
      </c>
      <c r="DE35" s="596"/>
      <c r="DF35" s="596"/>
      <c r="DG35" s="596"/>
      <c r="DH35" s="596"/>
      <c r="DI35" s="596"/>
      <c r="DJ35" s="596"/>
      <c r="DK35" s="597"/>
      <c r="DL35" s="575">
        <v>134004</v>
      </c>
      <c r="DM35" s="596"/>
      <c r="DN35" s="596"/>
      <c r="DO35" s="596"/>
      <c r="DP35" s="596"/>
      <c r="DQ35" s="596"/>
      <c r="DR35" s="596"/>
      <c r="DS35" s="596"/>
      <c r="DT35" s="596"/>
      <c r="DU35" s="596"/>
      <c r="DV35" s="597"/>
      <c r="DW35" s="572">
        <v>2.6</v>
      </c>
      <c r="DX35" s="598"/>
      <c r="DY35" s="598"/>
      <c r="DZ35" s="598"/>
      <c r="EA35" s="598"/>
      <c r="EB35" s="598"/>
      <c r="EC35" s="600"/>
    </row>
    <row r="36" spans="2:133" ht="11.25" customHeight="1" x14ac:dyDescent="0.2">
      <c r="B36" s="570" t="s">
        <v>373</v>
      </c>
      <c r="C36" s="459"/>
      <c r="D36" s="459"/>
      <c r="E36" s="459"/>
      <c r="F36" s="459"/>
      <c r="G36" s="459"/>
      <c r="H36" s="459"/>
      <c r="I36" s="459"/>
      <c r="J36" s="459"/>
      <c r="K36" s="459"/>
      <c r="L36" s="459"/>
      <c r="M36" s="459"/>
      <c r="N36" s="459"/>
      <c r="O36" s="459"/>
      <c r="P36" s="459"/>
      <c r="Q36" s="571"/>
      <c r="R36" s="565">
        <v>592303</v>
      </c>
      <c r="S36" s="344"/>
      <c r="T36" s="344"/>
      <c r="U36" s="344"/>
      <c r="V36" s="344"/>
      <c r="W36" s="344"/>
      <c r="X36" s="344"/>
      <c r="Y36" s="566"/>
      <c r="Z36" s="567">
        <v>5.6</v>
      </c>
      <c r="AA36" s="567"/>
      <c r="AB36" s="567"/>
      <c r="AC36" s="567"/>
      <c r="AD36" s="568" t="s">
        <v>197</v>
      </c>
      <c r="AE36" s="568"/>
      <c r="AF36" s="568"/>
      <c r="AG36" s="568"/>
      <c r="AH36" s="568"/>
      <c r="AI36" s="568"/>
      <c r="AJ36" s="568"/>
      <c r="AK36" s="568"/>
      <c r="AL36" s="572" t="s">
        <v>197</v>
      </c>
      <c r="AM36" s="350"/>
      <c r="AN36" s="350"/>
      <c r="AO36" s="573"/>
      <c r="AP36" s="16"/>
      <c r="AQ36" s="612" t="s">
        <v>388</v>
      </c>
      <c r="AR36" s="613"/>
      <c r="AS36" s="613"/>
      <c r="AT36" s="613"/>
      <c r="AU36" s="613"/>
      <c r="AV36" s="613"/>
      <c r="AW36" s="613"/>
      <c r="AX36" s="613"/>
      <c r="AY36" s="614"/>
      <c r="AZ36" s="557">
        <v>1004895</v>
      </c>
      <c r="BA36" s="558"/>
      <c r="BB36" s="558"/>
      <c r="BC36" s="558"/>
      <c r="BD36" s="558"/>
      <c r="BE36" s="558"/>
      <c r="BF36" s="615"/>
      <c r="BG36" s="554" t="s">
        <v>410</v>
      </c>
      <c r="BH36" s="555"/>
      <c r="BI36" s="555"/>
      <c r="BJ36" s="555"/>
      <c r="BK36" s="555"/>
      <c r="BL36" s="555"/>
      <c r="BM36" s="555"/>
      <c r="BN36" s="555"/>
      <c r="BO36" s="555"/>
      <c r="BP36" s="555"/>
      <c r="BQ36" s="555"/>
      <c r="BR36" s="555"/>
      <c r="BS36" s="555"/>
      <c r="BT36" s="555"/>
      <c r="BU36" s="556"/>
      <c r="BV36" s="557">
        <v>35593</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1223553</v>
      </c>
      <c r="CS36" s="344"/>
      <c r="CT36" s="344"/>
      <c r="CU36" s="344"/>
      <c r="CV36" s="344"/>
      <c r="CW36" s="344"/>
      <c r="CX36" s="344"/>
      <c r="CY36" s="566"/>
      <c r="CZ36" s="572">
        <v>11.8</v>
      </c>
      <c r="DA36" s="598"/>
      <c r="DB36" s="598"/>
      <c r="DC36" s="599"/>
      <c r="DD36" s="575">
        <v>785056</v>
      </c>
      <c r="DE36" s="344"/>
      <c r="DF36" s="344"/>
      <c r="DG36" s="344"/>
      <c r="DH36" s="344"/>
      <c r="DI36" s="344"/>
      <c r="DJ36" s="344"/>
      <c r="DK36" s="566"/>
      <c r="DL36" s="575">
        <v>487413</v>
      </c>
      <c r="DM36" s="344"/>
      <c r="DN36" s="344"/>
      <c r="DO36" s="344"/>
      <c r="DP36" s="344"/>
      <c r="DQ36" s="344"/>
      <c r="DR36" s="344"/>
      <c r="DS36" s="344"/>
      <c r="DT36" s="344"/>
      <c r="DU36" s="344"/>
      <c r="DV36" s="566"/>
      <c r="DW36" s="572">
        <v>9.5</v>
      </c>
      <c r="DX36" s="598"/>
      <c r="DY36" s="598"/>
      <c r="DZ36" s="598"/>
      <c r="EA36" s="598"/>
      <c r="EB36" s="598"/>
      <c r="EC36" s="600"/>
    </row>
    <row r="37" spans="2:133" ht="11.25" customHeight="1" x14ac:dyDescent="0.2">
      <c r="B37" s="570" t="s">
        <v>400</v>
      </c>
      <c r="C37" s="459"/>
      <c r="D37" s="459"/>
      <c r="E37" s="459"/>
      <c r="F37" s="459"/>
      <c r="G37" s="459"/>
      <c r="H37" s="459"/>
      <c r="I37" s="459"/>
      <c r="J37" s="459"/>
      <c r="K37" s="459"/>
      <c r="L37" s="459"/>
      <c r="M37" s="459"/>
      <c r="N37" s="459"/>
      <c r="O37" s="459"/>
      <c r="P37" s="459"/>
      <c r="Q37" s="571"/>
      <c r="R37" s="565">
        <v>173998</v>
      </c>
      <c r="S37" s="344"/>
      <c r="T37" s="344"/>
      <c r="U37" s="344"/>
      <c r="V37" s="344"/>
      <c r="W37" s="344"/>
      <c r="X37" s="344"/>
      <c r="Y37" s="566"/>
      <c r="Z37" s="567">
        <v>1.6</v>
      </c>
      <c r="AA37" s="567"/>
      <c r="AB37" s="567"/>
      <c r="AC37" s="567"/>
      <c r="AD37" s="568">
        <v>7587</v>
      </c>
      <c r="AE37" s="568"/>
      <c r="AF37" s="568"/>
      <c r="AG37" s="568"/>
      <c r="AH37" s="568"/>
      <c r="AI37" s="568"/>
      <c r="AJ37" s="568"/>
      <c r="AK37" s="568"/>
      <c r="AL37" s="572">
        <v>0.1</v>
      </c>
      <c r="AM37" s="350"/>
      <c r="AN37" s="350"/>
      <c r="AO37" s="573"/>
      <c r="AQ37" s="616" t="s">
        <v>411</v>
      </c>
      <c r="AR37" s="347"/>
      <c r="AS37" s="347"/>
      <c r="AT37" s="347"/>
      <c r="AU37" s="347"/>
      <c r="AV37" s="347"/>
      <c r="AW37" s="347"/>
      <c r="AX37" s="347"/>
      <c r="AY37" s="617"/>
      <c r="AZ37" s="565">
        <v>211665</v>
      </c>
      <c r="BA37" s="344"/>
      <c r="BB37" s="344"/>
      <c r="BC37" s="344"/>
      <c r="BD37" s="596"/>
      <c r="BE37" s="596"/>
      <c r="BF37" s="607"/>
      <c r="BG37" s="570" t="s">
        <v>413</v>
      </c>
      <c r="BH37" s="459"/>
      <c r="BI37" s="459"/>
      <c r="BJ37" s="459"/>
      <c r="BK37" s="459"/>
      <c r="BL37" s="459"/>
      <c r="BM37" s="459"/>
      <c r="BN37" s="459"/>
      <c r="BO37" s="459"/>
      <c r="BP37" s="459"/>
      <c r="BQ37" s="459"/>
      <c r="BR37" s="459"/>
      <c r="BS37" s="459"/>
      <c r="BT37" s="459"/>
      <c r="BU37" s="571"/>
      <c r="BV37" s="565">
        <v>11943</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222394</v>
      </c>
      <c r="CS37" s="596"/>
      <c r="CT37" s="596"/>
      <c r="CU37" s="596"/>
      <c r="CV37" s="596"/>
      <c r="CW37" s="596"/>
      <c r="CX37" s="596"/>
      <c r="CY37" s="597"/>
      <c r="CZ37" s="572">
        <v>2.2000000000000002</v>
      </c>
      <c r="DA37" s="598"/>
      <c r="DB37" s="598"/>
      <c r="DC37" s="599"/>
      <c r="DD37" s="575">
        <v>222394</v>
      </c>
      <c r="DE37" s="596"/>
      <c r="DF37" s="596"/>
      <c r="DG37" s="596"/>
      <c r="DH37" s="596"/>
      <c r="DI37" s="596"/>
      <c r="DJ37" s="596"/>
      <c r="DK37" s="597"/>
      <c r="DL37" s="575">
        <v>222394</v>
      </c>
      <c r="DM37" s="596"/>
      <c r="DN37" s="596"/>
      <c r="DO37" s="596"/>
      <c r="DP37" s="596"/>
      <c r="DQ37" s="596"/>
      <c r="DR37" s="596"/>
      <c r="DS37" s="596"/>
      <c r="DT37" s="596"/>
      <c r="DU37" s="596"/>
      <c r="DV37" s="597"/>
      <c r="DW37" s="572">
        <v>4.3</v>
      </c>
      <c r="DX37" s="598"/>
      <c r="DY37" s="598"/>
      <c r="DZ37" s="598"/>
      <c r="EA37" s="598"/>
      <c r="EB37" s="598"/>
      <c r="EC37" s="600"/>
    </row>
    <row r="38" spans="2:133" ht="11.25" customHeight="1" x14ac:dyDescent="0.2">
      <c r="B38" s="570" t="s">
        <v>414</v>
      </c>
      <c r="C38" s="459"/>
      <c r="D38" s="459"/>
      <c r="E38" s="459"/>
      <c r="F38" s="459"/>
      <c r="G38" s="459"/>
      <c r="H38" s="459"/>
      <c r="I38" s="459"/>
      <c r="J38" s="459"/>
      <c r="K38" s="459"/>
      <c r="L38" s="459"/>
      <c r="M38" s="459"/>
      <c r="N38" s="459"/>
      <c r="O38" s="459"/>
      <c r="P38" s="459"/>
      <c r="Q38" s="571"/>
      <c r="R38" s="565">
        <v>1230100</v>
      </c>
      <c r="S38" s="344"/>
      <c r="T38" s="344"/>
      <c r="U38" s="344"/>
      <c r="V38" s="344"/>
      <c r="W38" s="344"/>
      <c r="X38" s="344"/>
      <c r="Y38" s="566"/>
      <c r="Z38" s="567">
        <v>11.6</v>
      </c>
      <c r="AA38" s="567"/>
      <c r="AB38" s="567"/>
      <c r="AC38" s="567"/>
      <c r="AD38" s="568" t="s">
        <v>197</v>
      </c>
      <c r="AE38" s="568"/>
      <c r="AF38" s="568"/>
      <c r="AG38" s="568"/>
      <c r="AH38" s="568"/>
      <c r="AI38" s="568"/>
      <c r="AJ38" s="568"/>
      <c r="AK38" s="568"/>
      <c r="AL38" s="572" t="s">
        <v>197</v>
      </c>
      <c r="AM38" s="350"/>
      <c r="AN38" s="350"/>
      <c r="AO38" s="573"/>
      <c r="AQ38" s="616" t="s">
        <v>415</v>
      </c>
      <c r="AR38" s="347"/>
      <c r="AS38" s="347"/>
      <c r="AT38" s="347"/>
      <c r="AU38" s="347"/>
      <c r="AV38" s="347"/>
      <c r="AW38" s="347"/>
      <c r="AX38" s="347"/>
      <c r="AY38" s="617"/>
      <c r="AZ38" s="565">
        <v>84458</v>
      </c>
      <c r="BA38" s="344"/>
      <c r="BB38" s="344"/>
      <c r="BC38" s="344"/>
      <c r="BD38" s="596"/>
      <c r="BE38" s="596"/>
      <c r="BF38" s="607"/>
      <c r="BG38" s="570" t="s">
        <v>419</v>
      </c>
      <c r="BH38" s="459"/>
      <c r="BI38" s="459"/>
      <c r="BJ38" s="459"/>
      <c r="BK38" s="459"/>
      <c r="BL38" s="459"/>
      <c r="BM38" s="459"/>
      <c r="BN38" s="459"/>
      <c r="BO38" s="459"/>
      <c r="BP38" s="459"/>
      <c r="BQ38" s="459"/>
      <c r="BR38" s="459"/>
      <c r="BS38" s="459"/>
      <c r="BT38" s="459"/>
      <c r="BU38" s="571"/>
      <c r="BV38" s="565">
        <v>2191</v>
      </c>
      <c r="BW38" s="344"/>
      <c r="BX38" s="344"/>
      <c r="BY38" s="344"/>
      <c r="BZ38" s="344"/>
      <c r="CA38" s="344"/>
      <c r="CB38" s="576"/>
      <c r="CD38" s="570" t="s">
        <v>420</v>
      </c>
      <c r="CE38" s="459"/>
      <c r="CF38" s="459"/>
      <c r="CG38" s="459"/>
      <c r="CH38" s="459"/>
      <c r="CI38" s="459"/>
      <c r="CJ38" s="459"/>
      <c r="CK38" s="459"/>
      <c r="CL38" s="459"/>
      <c r="CM38" s="459"/>
      <c r="CN38" s="459"/>
      <c r="CO38" s="459"/>
      <c r="CP38" s="459"/>
      <c r="CQ38" s="571"/>
      <c r="CR38" s="565">
        <v>691373</v>
      </c>
      <c r="CS38" s="344"/>
      <c r="CT38" s="344"/>
      <c r="CU38" s="344"/>
      <c r="CV38" s="344"/>
      <c r="CW38" s="344"/>
      <c r="CX38" s="344"/>
      <c r="CY38" s="566"/>
      <c r="CZ38" s="572">
        <v>6.7</v>
      </c>
      <c r="DA38" s="598"/>
      <c r="DB38" s="598"/>
      <c r="DC38" s="599"/>
      <c r="DD38" s="575">
        <v>554710</v>
      </c>
      <c r="DE38" s="344"/>
      <c r="DF38" s="344"/>
      <c r="DG38" s="344"/>
      <c r="DH38" s="344"/>
      <c r="DI38" s="344"/>
      <c r="DJ38" s="344"/>
      <c r="DK38" s="566"/>
      <c r="DL38" s="575">
        <v>552268</v>
      </c>
      <c r="DM38" s="344"/>
      <c r="DN38" s="344"/>
      <c r="DO38" s="344"/>
      <c r="DP38" s="344"/>
      <c r="DQ38" s="344"/>
      <c r="DR38" s="344"/>
      <c r="DS38" s="344"/>
      <c r="DT38" s="344"/>
      <c r="DU38" s="344"/>
      <c r="DV38" s="566"/>
      <c r="DW38" s="572">
        <v>10.7</v>
      </c>
      <c r="DX38" s="598"/>
      <c r="DY38" s="598"/>
      <c r="DZ38" s="598"/>
      <c r="EA38" s="598"/>
      <c r="EB38" s="598"/>
      <c r="EC38" s="600"/>
    </row>
    <row r="39" spans="2:133" ht="11.25" customHeight="1" x14ac:dyDescent="0.2">
      <c r="B39" s="570" t="s">
        <v>421</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305</v>
      </c>
      <c r="AR39" s="347"/>
      <c r="AS39" s="347"/>
      <c r="AT39" s="347"/>
      <c r="AU39" s="347"/>
      <c r="AV39" s="347"/>
      <c r="AW39" s="347"/>
      <c r="AX39" s="347"/>
      <c r="AY39" s="617"/>
      <c r="AZ39" s="565">
        <v>17399</v>
      </c>
      <c r="BA39" s="344"/>
      <c r="BB39" s="344"/>
      <c r="BC39" s="344"/>
      <c r="BD39" s="596"/>
      <c r="BE39" s="596"/>
      <c r="BF39" s="607"/>
      <c r="BG39" s="570" t="s">
        <v>336</v>
      </c>
      <c r="BH39" s="459"/>
      <c r="BI39" s="459"/>
      <c r="BJ39" s="459"/>
      <c r="BK39" s="459"/>
      <c r="BL39" s="459"/>
      <c r="BM39" s="459"/>
      <c r="BN39" s="459"/>
      <c r="BO39" s="459"/>
      <c r="BP39" s="459"/>
      <c r="BQ39" s="459"/>
      <c r="BR39" s="459"/>
      <c r="BS39" s="459"/>
      <c r="BT39" s="459"/>
      <c r="BU39" s="571"/>
      <c r="BV39" s="565">
        <v>3356</v>
      </c>
      <c r="BW39" s="344"/>
      <c r="BX39" s="344"/>
      <c r="BY39" s="344"/>
      <c r="BZ39" s="344"/>
      <c r="CA39" s="344"/>
      <c r="CB39" s="576"/>
      <c r="CD39" s="570" t="s">
        <v>425</v>
      </c>
      <c r="CE39" s="459"/>
      <c r="CF39" s="459"/>
      <c r="CG39" s="459"/>
      <c r="CH39" s="459"/>
      <c r="CI39" s="459"/>
      <c r="CJ39" s="459"/>
      <c r="CK39" s="459"/>
      <c r="CL39" s="459"/>
      <c r="CM39" s="459"/>
      <c r="CN39" s="459"/>
      <c r="CO39" s="459"/>
      <c r="CP39" s="459"/>
      <c r="CQ39" s="571"/>
      <c r="CR39" s="565">
        <v>460991</v>
      </c>
      <c r="CS39" s="596"/>
      <c r="CT39" s="596"/>
      <c r="CU39" s="596"/>
      <c r="CV39" s="596"/>
      <c r="CW39" s="596"/>
      <c r="CX39" s="596"/>
      <c r="CY39" s="597"/>
      <c r="CZ39" s="572">
        <v>4.5</v>
      </c>
      <c r="DA39" s="598"/>
      <c r="DB39" s="598"/>
      <c r="DC39" s="599"/>
      <c r="DD39" s="575">
        <v>425780</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2">
      <c r="B40" s="570" t="s">
        <v>426</v>
      </c>
      <c r="C40" s="459"/>
      <c r="D40" s="459"/>
      <c r="E40" s="459"/>
      <c r="F40" s="459"/>
      <c r="G40" s="459"/>
      <c r="H40" s="459"/>
      <c r="I40" s="459"/>
      <c r="J40" s="459"/>
      <c r="K40" s="459"/>
      <c r="L40" s="459"/>
      <c r="M40" s="459"/>
      <c r="N40" s="459"/>
      <c r="O40" s="459"/>
      <c r="P40" s="459"/>
      <c r="Q40" s="571"/>
      <c r="R40" s="565">
        <v>34300</v>
      </c>
      <c r="S40" s="344"/>
      <c r="T40" s="344"/>
      <c r="U40" s="344"/>
      <c r="V40" s="344"/>
      <c r="W40" s="344"/>
      <c r="X40" s="344"/>
      <c r="Y40" s="566"/>
      <c r="Z40" s="567">
        <v>0.3</v>
      </c>
      <c r="AA40" s="567"/>
      <c r="AB40" s="567"/>
      <c r="AC40" s="567"/>
      <c r="AD40" s="568" t="s">
        <v>197</v>
      </c>
      <c r="AE40" s="568"/>
      <c r="AF40" s="568"/>
      <c r="AG40" s="568"/>
      <c r="AH40" s="568"/>
      <c r="AI40" s="568"/>
      <c r="AJ40" s="568"/>
      <c r="AK40" s="568"/>
      <c r="AL40" s="572" t="s">
        <v>197</v>
      </c>
      <c r="AM40" s="350"/>
      <c r="AN40" s="350"/>
      <c r="AO40" s="573"/>
      <c r="AQ40" s="616" t="s">
        <v>428</v>
      </c>
      <c r="AR40" s="347"/>
      <c r="AS40" s="347"/>
      <c r="AT40" s="347"/>
      <c r="AU40" s="347"/>
      <c r="AV40" s="347"/>
      <c r="AW40" s="347"/>
      <c r="AX40" s="347"/>
      <c r="AY40" s="617"/>
      <c r="AZ40" s="565" t="s">
        <v>197</v>
      </c>
      <c r="BA40" s="344"/>
      <c r="BB40" s="344"/>
      <c r="BC40" s="344"/>
      <c r="BD40" s="596"/>
      <c r="BE40" s="596"/>
      <c r="BF40" s="607"/>
      <c r="BG40" s="647" t="s">
        <v>429</v>
      </c>
      <c r="BH40" s="506"/>
      <c r="BI40" s="506"/>
      <c r="BJ40" s="506"/>
      <c r="BK40" s="506"/>
      <c r="BL40" s="7"/>
      <c r="BM40" s="459" t="s">
        <v>430</v>
      </c>
      <c r="BN40" s="459"/>
      <c r="BO40" s="459"/>
      <c r="BP40" s="459"/>
      <c r="BQ40" s="459"/>
      <c r="BR40" s="459"/>
      <c r="BS40" s="459"/>
      <c r="BT40" s="459"/>
      <c r="BU40" s="571"/>
      <c r="BV40" s="565">
        <v>83</v>
      </c>
      <c r="BW40" s="344"/>
      <c r="BX40" s="344"/>
      <c r="BY40" s="344"/>
      <c r="BZ40" s="344"/>
      <c r="CA40" s="344"/>
      <c r="CB40" s="576"/>
      <c r="CD40" s="570" t="s">
        <v>368</v>
      </c>
      <c r="CE40" s="459"/>
      <c r="CF40" s="459"/>
      <c r="CG40" s="459"/>
      <c r="CH40" s="459"/>
      <c r="CI40" s="459"/>
      <c r="CJ40" s="459"/>
      <c r="CK40" s="459"/>
      <c r="CL40" s="459"/>
      <c r="CM40" s="459"/>
      <c r="CN40" s="459"/>
      <c r="CO40" s="459"/>
      <c r="CP40" s="459"/>
      <c r="CQ40" s="571"/>
      <c r="CR40" s="565">
        <v>235449</v>
      </c>
      <c r="CS40" s="344"/>
      <c r="CT40" s="344"/>
      <c r="CU40" s="344"/>
      <c r="CV40" s="344"/>
      <c r="CW40" s="344"/>
      <c r="CX40" s="344"/>
      <c r="CY40" s="566"/>
      <c r="CZ40" s="572">
        <v>2.2999999999999998</v>
      </c>
      <c r="DA40" s="598"/>
      <c r="DB40" s="598"/>
      <c r="DC40" s="599"/>
      <c r="DD40" s="575">
        <v>192849</v>
      </c>
      <c r="DE40" s="344"/>
      <c r="DF40" s="344"/>
      <c r="DG40" s="344"/>
      <c r="DH40" s="344"/>
      <c r="DI40" s="344"/>
      <c r="DJ40" s="344"/>
      <c r="DK40" s="566"/>
      <c r="DL40" s="575" t="s">
        <v>197</v>
      </c>
      <c r="DM40" s="344"/>
      <c r="DN40" s="344"/>
      <c r="DO40" s="344"/>
      <c r="DP40" s="344"/>
      <c r="DQ40" s="344"/>
      <c r="DR40" s="344"/>
      <c r="DS40" s="344"/>
      <c r="DT40" s="344"/>
      <c r="DU40" s="344"/>
      <c r="DV40" s="566"/>
      <c r="DW40" s="572" t="s">
        <v>197</v>
      </c>
      <c r="DX40" s="598"/>
      <c r="DY40" s="598"/>
      <c r="DZ40" s="598"/>
      <c r="EA40" s="598"/>
      <c r="EB40" s="598"/>
      <c r="EC40" s="600"/>
    </row>
    <row r="41" spans="2:133" ht="11.25" customHeight="1" x14ac:dyDescent="0.2">
      <c r="B41" s="583" t="s">
        <v>427</v>
      </c>
      <c r="C41" s="584"/>
      <c r="D41" s="584"/>
      <c r="E41" s="584"/>
      <c r="F41" s="584"/>
      <c r="G41" s="584"/>
      <c r="H41" s="584"/>
      <c r="I41" s="584"/>
      <c r="J41" s="584"/>
      <c r="K41" s="584"/>
      <c r="L41" s="584"/>
      <c r="M41" s="584"/>
      <c r="N41" s="584"/>
      <c r="O41" s="584"/>
      <c r="P41" s="584"/>
      <c r="Q41" s="585"/>
      <c r="R41" s="618">
        <v>10614177</v>
      </c>
      <c r="S41" s="619"/>
      <c r="T41" s="619"/>
      <c r="U41" s="619"/>
      <c r="V41" s="619"/>
      <c r="W41" s="619"/>
      <c r="X41" s="619"/>
      <c r="Y41" s="620"/>
      <c r="Z41" s="621">
        <v>100</v>
      </c>
      <c r="AA41" s="621"/>
      <c r="AB41" s="621"/>
      <c r="AC41" s="621"/>
      <c r="AD41" s="622">
        <v>5105051</v>
      </c>
      <c r="AE41" s="622"/>
      <c r="AF41" s="622"/>
      <c r="AG41" s="622"/>
      <c r="AH41" s="622"/>
      <c r="AI41" s="622"/>
      <c r="AJ41" s="622"/>
      <c r="AK41" s="622"/>
      <c r="AL41" s="623">
        <v>100</v>
      </c>
      <c r="AM41" s="610"/>
      <c r="AN41" s="610"/>
      <c r="AO41" s="624"/>
      <c r="AQ41" s="616" t="s">
        <v>431</v>
      </c>
      <c r="AR41" s="347"/>
      <c r="AS41" s="347"/>
      <c r="AT41" s="347"/>
      <c r="AU41" s="347"/>
      <c r="AV41" s="347"/>
      <c r="AW41" s="347"/>
      <c r="AX41" s="347"/>
      <c r="AY41" s="617"/>
      <c r="AZ41" s="565">
        <v>163553</v>
      </c>
      <c r="BA41" s="344"/>
      <c r="BB41" s="344"/>
      <c r="BC41" s="344"/>
      <c r="BD41" s="596"/>
      <c r="BE41" s="596"/>
      <c r="BF41" s="607"/>
      <c r="BG41" s="647"/>
      <c r="BH41" s="506"/>
      <c r="BI41" s="506"/>
      <c r="BJ41" s="506"/>
      <c r="BK41" s="506"/>
      <c r="BL41" s="7"/>
      <c r="BM41" s="459" t="s">
        <v>341</v>
      </c>
      <c r="BN41" s="459"/>
      <c r="BO41" s="459"/>
      <c r="BP41" s="459"/>
      <c r="BQ41" s="459"/>
      <c r="BR41" s="459"/>
      <c r="BS41" s="459"/>
      <c r="BT41" s="459"/>
      <c r="BU41" s="571"/>
      <c r="BV41" s="565" t="s">
        <v>197</v>
      </c>
      <c r="BW41" s="344"/>
      <c r="BX41" s="344"/>
      <c r="BY41" s="344"/>
      <c r="BZ41" s="344"/>
      <c r="CA41" s="344"/>
      <c r="CB41" s="576"/>
      <c r="CD41" s="570" t="s">
        <v>283</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432</v>
      </c>
      <c r="AR42" s="632"/>
      <c r="AS42" s="632"/>
      <c r="AT42" s="632"/>
      <c r="AU42" s="632"/>
      <c r="AV42" s="632"/>
      <c r="AW42" s="632"/>
      <c r="AX42" s="632"/>
      <c r="AY42" s="633"/>
      <c r="AZ42" s="618">
        <v>527820</v>
      </c>
      <c r="BA42" s="619"/>
      <c r="BB42" s="619"/>
      <c r="BC42" s="619"/>
      <c r="BD42" s="609"/>
      <c r="BE42" s="609"/>
      <c r="BF42" s="611"/>
      <c r="BG42" s="522"/>
      <c r="BH42" s="523"/>
      <c r="BI42" s="523"/>
      <c r="BJ42" s="523"/>
      <c r="BK42" s="523"/>
      <c r="BL42" s="20"/>
      <c r="BM42" s="584" t="s">
        <v>433</v>
      </c>
      <c r="BN42" s="584"/>
      <c r="BO42" s="584"/>
      <c r="BP42" s="584"/>
      <c r="BQ42" s="584"/>
      <c r="BR42" s="584"/>
      <c r="BS42" s="584"/>
      <c r="BT42" s="584"/>
      <c r="BU42" s="585"/>
      <c r="BV42" s="618">
        <v>352</v>
      </c>
      <c r="BW42" s="619"/>
      <c r="BX42" s="619"/>
      <c r="BY42" s="619"/>
      <c r="BZ42" s="619"/>
      <c r="CA42" s="619"/>
      <c r="CB42" s="634"/>
      <c r="CD42" s="570" t="s">
        <v>276</v>
      </c>
      <c r="CE42" s="459"/>
      <c r="CF42" s="459"/>
      <c r="CG42" s="459"/>
      <c r="CH42" s="459"/>
      <c r="CI42" s="459"/>
      <c r="CJ42" s="459"/>
      <c r="CK42" s="459"/>
      <c r="CL42" s="459"/>
      <c r="CM42" s="459"/>
      <c r="CN42" s="459"/>
      <c r="CO42" s="459"/>
      <c r="CP42" s="459"/>
      <c r="CQ42" s="571"/>
      <c r="CR42" s="565">
        <v>2055331</v>
      </c>
      <c r="CS42" s="596"/>
      <c r="CT42" s="596"/>
      <c r="CU42" s="596"/>
      <c r="CV42" s="596"/>
      <c r="CW42" s="596"/>
      <c r="CX42" s="596"/>
      <c r="CY42" s="597"/>
      <c r="CZ42" s="572">
        <v>19.899999999999999</v>
      </c>
      <c r="DA42" s="598"/>
      <c r="DB42" s="598"/>
      <c r="DC42" s="599"/>
      <c r="DD42" s="575">
        <v>393779</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82</v>
      </c>
      <c r="CE43" s="459"/>
      <c r="CF43" s="459"/>
      <c r="CG43" s="459"/>
      <c r="CH43" s="459"/>
      <c r="CI43" s="459"/>
      <c r="CJ43" s="459"/>
      <c r="CK43" s="459"/>
      <c r="CL43" s="459"/>
      <c r="CM43" s="459"/>
      <c r="CN43" s="459"/>
      <c r="CO43" s="459"/>
      <c r="CP43" s="459"/>
      <c r="CQ43" s="571"/>
      <c r="CR43" s="565" t="s">
        <v>197</v>
      </c>
      <c r="CS43" s="596"/>
      <c r="CT43" s="596"/>
      <c r="CU43" s="596"/>
      <c r="CV43" s="596"/>
      <c r="CW43" s="596"/>
      <c r="CX43" s="596"/>
      <c r="CY43" s="597"/>
      <c r="CZ43" s="572" t="s">
        <v>197</v>
      </c>
      <c r="DA43" s="598"/>
      <c r="DB43" s="598"/>
      <c r="DC43" s="599"/>
      <c r="DD43" s="575" t="s">
        <v>197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408</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176</v>
      </c>
      <c r="CE44" s="538"/>
      <c r="CF44" s="570" t="s">
        <v>434</v>
      </c>
      <c r="CG44" s="459"/>
      <c r="CH44" s="459"/>
      <c r="CI44" s="459"/>
      <c r="CJ44" s="459"/>
      <c r="CK44" s="459"/>
      <c r="CL44" s="459"/>
      <c r="CM44" s="459"/>
      <c r="CN44" s="459"/>
      <c r="CO44" s="459"/>
      <c r="CP44" s="459"/>
      <c r="CQ44" s="571"/>
      <c r="CR44" s="565">
        <v>2041050</v>
      </c>
      <c r="CS44" s="344"/>
      <c r="CT44" s="344"/>
      <c r="CU44" s="344"/>
      <c r="CV44" s="344"/>
      <c r="CW44" s="344"/>
      <c r="CX44" s="344"/>
      <c r="CY44" s="566"/>
      <c r="CZ44" s="572">
        <v>19.7</v>
      </c>
      <c r="DA44" s="350"/>
      <c r="DB44" s="350"/>
      <c r="DC44" s="577"/>
      <c r="DD44" s="575">
        <v>393779</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262</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435</v>
      </c>
      <c r="CG45" s="459"/>
      <c r="CH45" s="459"/>
      <c r="CI45" s="459"/>
      <c r="CJ45" s="459"/>
      <c r="CK45" s="459"/>
      <c r="CL45" s="459"/>
      <c r="CM45" s="459"/>
      <c r="CN45" s="459"/>
      <c r="CO45" s="459"/>
      <c r="CP45" s="459"/>
      <c r="CQ45" s="571"/>
      <c r="CR45" s="565">
        <v>1401070</v>
      </c>
      <c r="CS45" s="596"/>
      <c r="CT45" s="596"/>
      <c r="CU45" s="596"/>
      <c r="CV45" s="596"/>
      <c r="CW45" s="596"/>
      <c r="CX45" s="596"/>
      <c r="CY45" s="597"/>
      <c r="CZ45" s="572">
        <v>13.6</v>
      </c>
      <c r="DA45" s="598"/>
      <c r="DB45" s="598"/>
      <c r="DC45" s="599"/>
      <c r="DD45" s="575">
        <v>239455</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436</v>
      </c>
      <c r="CG46" s="459"/>
      <c r="CH46" s="459"/>
      <c r="CI46" s="459"/>
      <c r="CJ46" s="459"/>
      <c r="CK46" s="459"/>
      <c r="CL46" s="459"/>
      <c r="CM46" s="459"/>
      <c r="CN46" s="459"/>
      <c r="CO46" s="459"/>
      <c r="CP46" s="459"/>
      <c r="CQ46" s="571"/>
      <c r="CR46" s="565">
        <v>627080</v>
      </c>
      <c r="CS46" s="344"/>
      <c r="CT46" s="344"/>
      <c r="CU46" s="344"/>
      <c r="CV46" s="344"/>
      <c r="CW46" s="344"/>
      <c r="CX46" s="344"/>
      <c r="CY46" s="566"/>
      <c r="CZ46" s="572">
        <v>6.1</v>
      </c>
      <c r="DA46" s="350"/>
      <c r="DB46" s="350"/>
      <c r="DC46" s="577"/>
      <c r="DD46" s="575">
        <v>146524</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438</v>
      </c>
      <c r="CG47" s="459"/>
      <c r="CH47" s="459"/>
      <c r="CI47" s="459"/>
      <c r="CJ47" s="459"/>
      <c r="CK47" s="459"/>
      <c r="CL47" s="459"/>
      <c r="CM47" s="459"/>
      <c r="CN47" s="459"/>
      <c r="CO47" s="459"/>
      <c r="CP47" s="459"/>
      <c r="CQ47" s="571"/>
      <c r="CR47" s="565">
        <v>14281</v>
      </c>
      <c r="CS47" s="596"/>
      <c r="CT47" s="596"/>
      <c r="CU47" s="596"/>
      <c r="CV47" s="596"/>
      <c r="CW47" s="596"/>
      <c r="CX47" s="596"/>
      <c r="CY47" s="597"/>
      <c r="CZ47" s="572">
        <v>0.1</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B48" s="41"/>
      <c r="CD48" s="547"/>
      <c r="CE48" s="549"/>
      <c r="CF48" s="570" t="s">
        <v>439</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190</v>
      </c>
      <c r="CE49" s="584"/>
      <c r="CF49" s="584"/>
      <c r="CG49" s="584"/>
      <c r="CH49" s="584"/>
      <c r="CI49" s="584"/>
      <c r="CJ49" s="584"/>
      <c r="CK49" s="584"/>
      <c r="CL49" s="584"/>
      <c r="CM49" s="584"/>
      <c r="CN49" s="584"/>
      <c r="CO49" s="584"/>
      <c r="CP49" s="584"/>
      <c r="CQ49" s="585"/>
      <c r="CR49" s="618">
        <v>10337972</v>
      </c>
      <c r="CS49" s="609"/>
      <c r="CT49" s="609"/>
      <c r="CU49" s="609"/>
      <c r="CV49" s="609"/>
      <c r="CW49" s="609"/>
      <c r="CX49" s="609"/>
      <c r="CY49" s="637"/>
      <c r="CZ49" s="623">
        <v>100</v>
      </c>
      <c r="DA49" s="638"/>
      <c r="DB49" s="638"/>
      <c r="DC49" s="639"/>
      <c r="DD49" s="640">
        <v>6459723</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c+oXyG69auWNHmOeAHmHiAgArkPZCFj2pKS8w7pfYcSkTSeDtXzr52lYNYQ13CpDOBjWoeazMOetryTIRTHdbQ==" saltValue="Yc0W19km2/ynZN/lbYg8H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60" zoomScaleNormal="60" zoomScaleSheetLayoutView="70" workbookViewId="0">
      <selection activeCell="AA88" sqref="AA88:AE88"/>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294</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299</v>
      </c>
      <c r="DK2" s="653"/>
      <c r="DL2" s="653"/>
      <c r="DM2" s="653"/>
      <c r="DN2" s="653"/>
      <c r="DO2" s="654"/>
      <c r="DP2" s="50"/>
      <c r="DQ2" s="652" t="s">
        <v>300</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440</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441</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442</v>
      </c>
      <c r="B5" s="911"/>
      <c r="C5" s="911"/>
      <c r="D5" s="911"/>
      <c r="E5" s="911"/>
      <c r="F5" s="911"/>
      <c r="G5" s="911"/>
      <c r="H5" s="911"/>
      <c r="I5" s="911"/>
      <c r="J5" s="911"/>
      <c r="K5" s="911"/>
      <c r="L5" s="911"/>
      <c r="M5" s="911"/>
      <c r="N5" s="911"/>
      <c r="O5" s="911"/>
      <c r="P5" s="912"/>
      <c r="Q5" s="916" t="s">
        <v>179</v>
      </c>
      <c r="R5" s="917"/>
      <c r="S5" s="917"/>
      <c r="T5" s="917"/>
      <c r="U5" s="918"/>
      <c r="V5" s="916" t="s">
        <v>443</v>
      </c>
      <c r="W5" s="917"/>
      <c r="X5" s="917"/>
      <c r="Y5" s="917"/>
      <c r="Z5" s="918"/>
      <c r="AA5" s="916" t="s">
        <v>444</v>
      </c>
      <c r="AB5" s="917"/>
      <c r="AC5" s="917"/>
      <c r="AD5" s="917"/>
      <c r="AE5" s="917"/>
      <c r="AF5" s="922" t="s">
        <v>177</v>
      </c>
      <c r="AG5" s="917"/>
      <c r="AH5" s="917"/>
      <c r="AI5" s="917"/>
      <c r="AJ5" s="923"/>
      <c r="AK5" s="917" t="s">
        <v>227</v>
      </c>
      <c r="AL5" s="917"/>
      <c r="AM5" s="917"/>
      <c r="AN5" s="917"/>
      <c r="AO5" s="918"/>
      <c r="AP5" s="916" t="s">
        <v>445</v>
      </c>
      <c r="AQ5" s="917"/>
      <c r="AR5" s="917"/>
      <c r="AS5" s="917"/>
      <c r="AT5" s="918"/>
      <c r="AU5" s="916" t="s">
        <v>448</v>
      </c>
      <c r="AV5" s="917"/>
      <c r="AW5" s="917"/>
      <c r="AX5" s="917"/>
      <c r="AY5" s="923"/>
      <c r="AZ5" s="56"/>
      <c r="BA5" s="56"/>
      <c r="BB5" s="56"/>
      <c r="BC5" s="56"/>
      <c r="BD5" s="56"/>
      <c r="BE5" s="67"/>
      <c r="BF5" s="67"/>
      <c r="BG5" s="67"/>
      <c r="BH5" s="67"/>
      <c r="BI5" s="67"/>
      <c r="BJ5" s="67"/>
      <c r="BK5" s="67"/>
      <c r="BL5" s="67"/>
      <c r="BM5" s="67"/>
      <c r="BN5" s="67"/>
      <c r="BO5" s="67"/>
      <c r="BP5" s="67"/>
      <c r="BQ5" s="910" t="s">
        <v>449</v>
      </c>
      <c r="BR5" s="911"/>
      <c r="BS5" s="911"/>
      <c r="BT5" s="911"/>
      <c r="BU5" s="911"/>
      <c r="BV5" s="911"/>
      <c r="BW5" s="911"/>
      <c r="BX5" s="911"/>
      <c r="BY5" s="911"/>
      <c r="BZ5" s="911"/>
      <c r="CA5" s="911"/>
      <c r="CB5" s="911"/>
      <c r="CC5" s="911"/>
      <c r="CD5" s="911"/>
      <c r="CE5" s="911"/>
      <c r="CF5" s="911"/>
      <c r="CG5" s="912"/>
      <c r="CH5" s="916" t="s">
        <v>366</v>
      </c>
      <c r="CI5" s="917"/>
      <c r="CJ5" s="917"/>
      <c r="CK5" s="917"/>
      <c r="CL5" s="918"/>
      <c r="CM5" s="916" t="s">
        <v>320</v>
      </c>
      <c r="CN5" s="917"/>
      <c r="CO5" s="917"/>
      <c r="CP5" s="917"/>
      <c r="CQ5" s="918"/>
      <c r="CR5" s="916" t="s">
        <v>238</v>
      </c>
      <c r="CS5" s="917"/>
      <c r="CT5" s="917"/>
      <c r="CU5" s="917"/>
      <c r="CV5" s="918"/>
      <c r="CW5" s="916" t="s">
        <v>50</v>
      </c>
      <c r="CX5" s="917"/>
      <c r="CY5" s="917"/>
      <c r="CZ5" s="917"/>
      <c r="DA5" s="918"/>
      <c r="DB5" s="916" t="s">
        <v>417</v>
      </c>
      <c r="DC5" s="917"/>
      <c r="DD5" s="917"/>
      <c r="DE5" s="917"/>
      <c r="DF5" s="918"/>
      <c r="DG5" s="926" t="s">
        <v>143</v>
      </c>
      <c r="DH5" s="927"/>
      <c r="DI5" s="927"/>
      <c r="DJ5" s="927"/>
      <c r="DK5" s="928"/>
      <c r="DL5" s="926" t="s">
        <v>450</v>
      </c>
      <c r="DM5" s="927"/>
      <c r="DN5" s="927"/>
      <c r="DO5" s="927"/>
      <c r="DP5" s="928"/>
      <c r="DQ5" s="916" t="s">
        <v>452</v>
      </c>
      <c r="DR5" s="917"/>
      <c r="DS5" s="917"/>
      <c r="DT5" s="917"/>
      <c r="DU5" s="918"/>
      <c r="DV5" s="916" t="s">
        <v>448</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453</v>
      </c>
      <c r="C7" s="658"/>
      <c r="D7" s="658"/>
      <c r="E7" s="658"/>
      <c r="F7" s="658"/>
      <c r="G7" s="658"/>
      <c r="H7" s="658"/>
      <c r="I7" s="658"/>
      <c r="J7" s="658"/>
      <c r="K7" s="658"/>
      <c r="L7" s="658"/>
      <c r="M7" s="658"/>
      <c r="N7" s="658"/>
      <c r="O7" s="658"/>
      <c r="P7" s="659"/>
      <c r="Q7" s="660">
        <v>10308</v>
      </c>
      <c r="R7" s="661"/>
      <c r="S7" s="661"/>
      <c r="T7" s="661"/>
      <c r="U7" s="661"/>
      <c r="V7" s="661">
        <v>10032</v>
      </c>
      <c r="W7" s="661"/>
      <c r="X7" s="661"/>
      <c r="Y7" s="661"/>
      <c r="Z7" s="661"/>
      <c r="AA7" s="661">
        <f>Q7-V7</f>
        <v>276</v>
      </c>
      <c r="AB7" s="661"/>
      <c r="AC7" s="661"/>
      <c r="AD7" s="661"/>
      <c r="AE7" s="662"/>
      <c r="AF7" s="663">
        <v>151</v>
      </c>
      <c r="AG7" s="664"/>
      <c r="AH7" s="664"/>
      <c r="AI7" s="664"/>
      <c r="AJ7" s="665"/>
      <c r="AK7" s="666">
        <v>794</v>
      </c>
      <c r="AL7" s="661"/>
      <c r="AM7" s="661"/>
      <c r="AN7" s="661"/>
      <c r="AO7" s="661"/>
      <c r="AP7" s="661">
        <v>8552</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539</v>
      </c>
      <c r="BS7" s="657" t="s">
        <v>499</v>
      </c>
      <c r="BT7" s="658"/>
      <c r="BU7" s="658"/>
      <c r="BV7" s="658"/>
      <c r="BW7" s="658"/>
      <c r="BX7" s="658"/>
      <c r="BY7" s="658"/>
      <c r="BZ7" s="658"/>
      <c r="CA7" s="658"/>
      <c r="CB7" s="658"/>
      <c r="CC7" s="658"/>
      <c r="CD7" s="658"/>
      <c r="CE7" s="658"/>
      <c r="CF7" s="658"/>
      <c r="CG7" s="659"/>
      <c r="CH7" s="669">
        <v>-5</v>
      </c>
      <c r="CI7" s="670"/>
      <c r="CJ7" s="670"/>
      <c r="CK7" s="670"/>
      <c r="CL7" s="671"/>
      <c r="CM7" s="669">
        <v>122</v>
      </c>
      <c r="CN7" s="670"/>
      <c r="CO7" s="670"/>
      <c r="CP7" s="670"/>
      <c r="CQ7" s="671"/>
      <c r="CR7" s="669">
        <v>62</v>
      </c>
      <c r="CS7" s="670"/>
      <c r="CT7" s="670"/>
      <c r="CU7" s="670"/>
      <c r="CV7" s="671"/>
      <c r="CW7" s="669">
        <v>4</v>
      </c>
      <c r="CX7" s="670"/>
      <c r="CY7" s="670"/>
      <c r="CZ7" s="670"/>
      <c r="DA7" s="671"/>
      <c r="DB7" s="669" t="s">
        <v>197</v>
      </c>
      <c r="DC7" s="670"/>
      <c r="DD7" s="670"/>
      <c r="DE7" s="670"/>
      <c r="DF7" s="671"/>
      <c r="DG7" s="669" t="s">
        <v>197</v>
      </c>
      <c r="DH7" s="670"/>
      <c r="DI7" s="670"/>
      <c r="DJ7" s="670"/>
      <c r="DK7" s="671"/>
      <c r="DL7" s="669">
        <v>180</v>
      </c>
      <c r="DM7" s="670"/>
      <c r="DN7" s="670"/>
      <c r="DO7" s="670"/>
      <c r="DP7" s="671"/>
      <c r="DQ7" s="669">
        <v>52</v>
      </c>
      <c r="DR7" s="670"/>
      <c r="DS7" s="670"/>
      <c r="DT7" s="670"/>
      <c r="DU7" s="671"/>
      <c r="DV7" s="657"/>
      <c r="DW7" s="658"/>
      <c r="DX7" s="658"/>
      <c r="DY7" s="658"/>
      <c r="DZ7" s="672"/>
      <c r="EA7" s="67"/>
    </row>
    <row r="8" spans="1:131" s="47" customFormat="1" ht="26.25" customHeight="1" x14ac:dyDescent="0.2">
      <c r="A8" s="52">
        <v>2</v>
      </c>
      <c r="B8" s="673" t="s">
        <v>144</v>
      </c>
      <c r="C8" s="674"/>
      <c r="D8" s="674"/>
      <c r="E8" s="674"/>
      <c r="F8" s="674"/>
      <c r="G8" s="674"/>
      <c r="H8" s="674"/>
      <c r="I8" s="674"/>
      <c r="J8" s="674"/>
      <c r="K8" s="674"/>
      <c r="L8" s="674"/>
      <c r="M8" s="674"/>
      <c r="N8" s="674"/>
      <c r="O8" s="674"/>
      <c r="P8" s="675"/>
      <c r="Q8" s="676">
        <v>90</v>
      </c>
      <c r="R8" s="677"/>
      <c r="S8" s="677"/>
      <c r="T8" s="677"/>
      <c r="U8" s="677"/>
      <c r="V8" s="677">
        <v>90</v>
      </c>
      <c r="W8" s="677"/>
      <c r="X8" s="677"/>
      <c r="Y8" s="677"/>
      <c r="Z8" s="677"/>
      <c r="AA8" s="677" t="s">
        <v>197</v>
      </c>
      <c r="AB8" s="677"/>
      <c r="AC8" s="677"/>
      <c r="AD8" s="677"/>
      <c r="AE8" s="678"/>
      <c r="AF8" s="679" t="s">
        <v>197</v>
      </c>
      <c r="AG8" s="680"/>
      <c r="AH8" s="680"/>
      <c r="AI8" s="680"/>
      <c r="AJ8" s="681"/>
      <c r="AK8" s="682">
        <v>68</v>
      </c>
      <c r="AL8" s="677"/>
      <c r="AM8" s="677"/>
      <c r="AN8" s="677"/>
      <c r="AO8" s="677"/>
      <c r="AP8" s="677" t="s">
        <v>197</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2">
      <c r="A9" s="52">
        <v>3</v>
      </c>
      <c r="B9" s="673" t="s">
        <v>277</v>
      </c>
      <c r="C9" s="674"/>
      <c r="D9" s="674"/>
      <c r="E9" s="674"/>
      <c r="F9" s="674"/>
      <c r="G9" s="674"/>
      <c r="H9" s="674"/>
      <c r="I9" s="674"/>
      <c r="J9" s="674"/>
      <c r="K9" s="674"/>
      <c r="L9" s="674"/>
      <c r="M9" s="674"/>
      <c r="N9" s="674"/>
      <c r="O9" s="674"/>
      <c r="P9" s="675"/>
      <c r="Q9" s="676">
        <v>279</v>
      </c>
      <c r="R9" s="677"/>
      <c r="S9" s="677"/>
      <c r="T9" s="677"/>
      <c r="U9" s="677"/>
      <c r="V9" s="677">
        <v>279</v>
      </c>
      <c r="W9" s="677"/>
      <c r="X9" s="677"/>
      <c r="Y9" s="677"/>
      <c r="Z9" s="677"/>
      <c r="AA9" s="677" t="s">
        <v>197</v>
      </c>
      <c r="AB9" s="677"/>
      <c r="AC9" s="677"/>
      <c r="AD9" s="677"/>
      <c r="AE9" s="678"/>
      <c r="AF9" s="679" t="s">
        <v>197</v>
      </c>
      <c r="AG9" s="680"/>
      <c r="AH9" s="680"/>
      <c r="AI9" s="680"/>
      <c r="AJ9" s="681"/>
      <c r="AK9" s="682">
        <v>17</v>
      </c>
      <c r="AL9" s="677"/>
      <c r="AM9" s="677"/>
      <c r="AN9" s="677"/>
      <c r="AO9" s="677"/>
      <c r="AP9" s="677" t="s">
        <v>197</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456</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245</v>
      </c>
      <c r="B23" s="696" t="s">
        <v>301</v>
      </c>
      <c r="C23" s="697"/>
      <c r="D23" s="697"/>
      <c r="E23" s="697"/>
      <c r="F23" s="697"/>
      <c r="G23" s="697"/>
      <c r="H23" s="697"/>
      <c r="I23" s="697"/>
      <c r="J23" s="697"/>
      <c r="K23" s="697"/>
      <c r="L23" s="697"/>
      <c r="M23" s="697"/>
      <c r="N23" s="697"/>
      <c r="O23" s="697"/>
      <c r="P23" s="698"/>
      <c r="Q23" s="699">
        <v>10592</v>
      </c>
      <c r="R23" s="700"/>
      <c r="S23" s="700"/>
      <c r="T23" s="700"/>
      <c r="U23" s="700"/>
      <c r="V23" s="700">
        <v>10316</v>
      </c>
      <c r="W23" s="700"/>
      <c r="X23" s="700"/>
      <c r="Y23" s="700"/>
      <c r="Z23" s="700"/>
      <c r="AA23" s="700">
        <f>AA7</f>
        <v>276</v>
      </c>
      <c r="AB23" s="700"/>
      <c r="AC23" s="700"/>
      <c r="AD23" s="700"/>
      <c r="AE23" s="701"/>
      <c r="AF23" s="702">
        <v>151</v>
      </c>
      <c r="AG23" s="700"/>
      <c r="AH23" s="700"/>
      <c r="AI23" s="700"/>
      <c r="AJ23" s="703"/>
      <c r="AK23" s="704"/>
      <c r="AL23" s="705"/>
      <c r="AM23" s="705"/>
      <c r="AN23" s="705"/>
      <c r="AO23" s="705"/>
      <c r="AP23" s="700">
        <f>AP7</f>
        <v>8552</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385</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422</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442</v>
      </c>
      <c r="B26" s="911"/>
      <c r="C26" s="911"/>
      <c r="D26" s="911"/>
      <c r="E26" s="911"/>
      <c r="F26" s="911"/>
      <c r="G26" s="911"/>
      <c r="H26" s="911"/>
      <c r="I26" s="911"/>
      <c r="J26" s="911"/>
      <c r="K26" s="911"/>
      <c r="L26" s="911"/>
      <c r="M26" s="911"/>
      <c r="N26" s="911"/>
      <c r="O26" s="911"/>
      <c r="P26" s="912"/>
      <c r="Q26" s="916" t="s">
        <v>458</v>
      </c>
      <c r="R26" s="917"/>
      <c r="S26" s="917"/>
      <c r="T26" s="917"/>
      <c r="U26" s="918"/>
      <c r="V26" s="916" t="s">
        <v>459</v>
      </c>
      <c r="W26" s="917"/>
      <c r="X26" s="917"/>
      <c r="Y26" s="917"/>
      <c r="Z26" s="918"/>
      <c r="AA26" s="916" t="s">
        <v>460</v>
      </c>
      <c r="AB26" s="917"/>
      <c r="AC26" s="917"/>
      <c r="AD26" s="917"/>
      <c r="AE26" s="917"/>
      <c r="AF26" s="932" t="s">
        <v>241</v>
      </c>
      <c r="AG26" s="933"/>
      <c r="AH26" s="933"/>
      <c r="AI26" s="933"/>
      <c r="AJ26" s="934"/>
      <c r="AK26" s="917" t="s">
        <v>389</v>
      </c>
      <c r="AL26" s="917"/>
      <c r="AM26" s="917"/>
      <c r="AN26" s="917"/>
      <c r="AO26" s="918"/>
      <c r="AP26" s="916" t="s">
        <v>357</v>
      </c>
      <c r="AQ26" s="917"/>
      <c r="AR26" s="917"/>
      <c r="AS26" s="917"/>
      <c r="AT26" s="918"/>
      <c r="AU26" s="916" t="s">
        <v>461</v>
      </c>
      <c r="AV26" s="917"/>
      <c r="AW26" s="917"/>
      <c r="AX26" s="917"/>
      <c r="AY26" s="918"/>
      <c r="AZ26" s="916" t="s">
        <v>462</v>
      </c>
      <c r="BA26" s="917"/>
      <c r="BB26" s="917"/>
      <c r="BC26" s="917"/>
      <c r="BD26" s="918"/>
      <c r="BE26" s="916" t="s">
        <v>448</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463</v>
      </c>
      <c r="C28" s="658"/>
      <c r="D28" s="658"/>
      <c r="E28" s="658"/>
      <c r="F28" s="658"/>
      <c r="G28" s="658"/>
      <c r="H28" s="658"/>
      <c r="I28" s="658"/>
      <c r="J28" s="658"/>
      <c r="K28" s="658"/>
      <c r="L28" s="658"/>
      <c r="M28" s="658"/>
      <c r="N28" s="658"/>
      <c r="O28" s="658"/>
      <c r="P28" s="659"/>
      <c r="Q28" s="712">
        <v>1661</v>
      </c>
      <c r="R28" s="713"/>
      <c r="S28" s="713"/>
      <c r="T28" s="713"/>
      <c r="U28" s="713"/>
      <c r="V28" s="713">
        <v>1625</v>
      </c>
      <c r="W28" s="713"/>
      <c r="X28" s="713"/>
      <c r="Y28" s="713"/>
      <c r="Z28" s="713"/>
      <c r="AA28" s="713">
        <f t="shared" ref="AA28:AA34" si="0">Q28-V28</f>
        <v>36</v>
      </c>
      <c r="AB28" s="713"/>
      <c r="AC28" s="713"/>
      <c r="AD28" s="713"/>
      <c r="AE28" s="714"/>
      <c r="AF28" s="715">
        <v>36</v>
      </c>
      <c r="AG28" s="713"/>
      <c r="AH28" s="713"/>
      <c r="AI28" s="713"/>
      <c r="AJ28" s="716"/>
      <c r="AK28" s="717">
        <v>153</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223</v>
      </c>
      <c r="C29" s="674"/>
      <c r="D29" s="674"/>
      <c r="E29" s="674"/>
      <c r="F29" s="674"/>
      <c r="G29" s="674"/>
      <c r="H29" s="674"/>
      <c r="I29" s="674"/>
      <c r="J29" s="674"/>
      <c r="K29" s="674"/>
      <c r="L29" s="674"/>
      <c r="M29" s="674"/>
      <c r="N29" s="674"/>
      <c r="O29" s="674"/>
      <c r="P29" s="675"/>
      <c r="Q29" s="676">
        <v>216</v>
      </c>
      <c r="R29" s="677"/>
      <c r="S29" s="677"/>
      <c r="T29" s="677"/>
      <c r="U29" s="677"/>
      <c r="V29" s="677">
        <v>215</v>
      </c>
      <c r="W29" s="677"/>
      <c r="X29" s="677"/>
      <c r="Y29" s="677"/>
      <c r="Z29" s="677"/>
      <c r="AA29" s="677">
        <f t="shared" si="0"/>
        <v>1</v>
      </c>
      <c r="AB29" s="677"/>
      <c r="AC29" s="677"/>
      <c r="AD29" s="677"/>
      <c r="AE29" s="678"/>
      <c r="AF29" s="679">
        <v>1</v>
      </c>
      <c r="AG29" s="680"/>
      <c r="AH29" s="680"/>
      <c r="AI29" s="680"/>
      <c r="AJ29" s="681"/>
      <c r="AK29" s="682">
        <v>59</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26</v>
      </c>
      <c r="C30" s="674"/>
      <c r="D30" s="674"/>
      <c r="E30" s="674"/>
      <c r="F30" s="674"/>
      <c r="G30" s="674"/>
      <c r="H30" s="674"/>
      <c r="I30" s="674"/>
      <c r="J30" s="674"/>
      <c r="K30" s="674"/>
      <c r="L30" s="674"/>
      <c r="M30" s="674"/>
      <c r="N30" s="674"/>
      <c r="O30" s="674"/>
      <c r="P30" s="675"/>
      <c r="Q30" s="676">
        <v>1906</v>
      </c>
      <c r="R30" s="677"/>
      <c r="S30" s="677"/>
      <c r="T30" s="677"/>
      <c r="U30" s="677"/>
      <c r="V30" s="677">
        <v>1790</v>
      </c>
      <c r="W30" s="677"/>
      <c r="X30" s="677"/>
      <c r="Y30" s="677"/>
      <c r="Z30" s="677"/>
      <c r="AA30" s="677">
        <f t="shared" si="0"/>
        <v>116</v>
      </c>
      <c r="AB30" s="677"/>
      <c r="AC30" s="677"/>
      <c r="AD30" s="677"/>
      <c r="AE30" s="678"/>
      <c r="AF30" s="679">
        <v>116</v>
      </c>
      <c r="AG30" s="680"/>
      <c r="AH30" s="680"/>
      <c r="AI30" s="680"/>
      <c r="AJ30" s="681"/>
      <c r="AK30" s="682">
        <v>280</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464</v>
      </c>
      <c r="C31" s="674"/>
      <c r="D31" s="674"/>
      <c r="E31" s="674"/>
      <c r="F31" s="674"/>
      <c r="G31" s="674"/>
      <c r="H31" s="674"/>
      <c r="I31" s="674"/>
      <c r="J31" s="674"/>
      <c r="K31" s="674"/>
      <c r="L31" s="674"/>
      <c r="M31" s="674"/>
      <c r="N31" s="674"/>
      <c r="O31" s="674"/>
      <c r="P31" s="675"/>
      <c r="Q31" s="676">
        <v>364</v>
      </c>
      <c r="R31" s="677"/>
      <c r="S31" s="677"/>
      <c r="T31" s="677"/>
      <c r="U31" s="677"/>
      <c r="V31" s="677">
        <v>384</v>
      </c>
      <c r="W31" s="677"/>
      <c r="X31" s="677"/>
      <c r="Y31" s="677"/>
      <c r="Z31" s="677"/>
      <c r="AA31" s="677">
        <f t="shared" si="0"/>
        <v>-20</v>
      </c>
      <c r="AB31" s="677"/>
      <c r="AC31" s="677"/>
      <c r="AD31" s="677"/>
      <c r="AE31" s="678"/>
      <c r="AF31" s="679">
        <v>108</v>
      </c>
      <c r="AG31" s="680"/>
      <c r="AH31" s="680"/>
      <c r="AI31" s="680"/>
      <c r="AJ31" s="681"/>
      <c r="AK31" s="682" t="s">
        <v>197</v>
      </c>
      <c r="AL31" s="677"/>
      <c r="AM31" s="677"/>
      <c r="AN31" s="677"/>
      <c r="AO31" s="677"/>
      <c r="AP31" s="677">
        <v>26</v>
      </c>
      <c r="AQ31" s="677"/>
      <c r="AR31" s="677"/>
      <c r="AS31" s="677"/>
      <c r="AT31" s="677"/>
      <c r="AU31" s="677" t="s">
        <v>197</v>
      </c>
      <c r="AV31" s="677"/>
      <c r="AW31" s="677"/>
      <c r="AX31" s="677"/>
      <c r="AY31" s="677"/>
      <c r="AZ31" s="721" t="s">
        <v>197</v>
      </c>
      <c r="BA31" s="721"/>
      <c r="BB31" s="721"/>
      <c r="BC31" s="721"/>
      <c r="BD31" s="721"/>
      <c r="BE31" s="683" t="s">
        <v>465</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455</v>
      </c>
      <c r="C32" s="674"/>
      <c r="D32" s="674"/>
      <c r="E32" s="674"/>
      <c r="F32" s="674"/>
      <c r="G32" s="674"/>
      <c r="H32" s="674"/>
      <c r="I32" s="674"/>
      <c r="J32" s="674"/>
      <c r="K32" s="674"/>
      <c r="L32" s="674"/>
      <c r="M32" s="674"/>
      <c r="N32" s="674"/>
      <c r="O32" s="674"/>
      <c r="P32" s="675"/>
      <c r="Q32" s="676">
        <v>317</v>
      </c>
      <c r="R32" s="677"/>
      <c r="S32" s="677"/>
      <c r="T32" s="677"/>
      <c r="U32" s="677"/>
      <c r="V32" s="677">
        <v>354</v>
      </c>
      <c r="W32" s="677"/>
      <c r="X32" s="677"/>
      <c r="Y32" s="677"/>
      <c r="Z32" s="677"/>
      <c r="AA32" s="677">
        <f t="shared" si="0"/>
        <v>-37</v>
      </c>
      <c r="AB32" s="677"/>
      <c r="AC32" s="677"/>
      <c r="AD32" s="677"/>
      <c r="AE32" s="678"/>
      <c r="AF32" s="679">
        <v>267</v>
      </c>
      <c r="AG32" s="680"/>
      <c r="AH32" s="680"/>
      <c r="AI32" s="680"/>
      <c r="AJ32" s="681"/>
      <c r="AK32" s="682">
        <v>32</v>
      </c>
      <c r="AL32" s="677"/>
      <c r="AM32" s="677"/>
      <c r="AN32" s="677"/>
      <c r="AO32" s="677"/>
      <c r="AP32" s="677">
        <v>1106</v>
      </c>
      <c r="AQ32" s="677"/>
      <c r="AR32" s="677"/>
      <c r="AS32" s="677"/>
      <c r="AT32" s="677"/>
      <c r="AU32" s="677" t="s">
        <v>197</v>
      </c>
      <c r="AV32" s="677"/>
      <c r="AW32" s="677"/>
      <c r="AX32" s="677"/>
      <c r="AY32" s="677"/>
      <c r="AZ32" s="721" t="s">
        <v>197</v>
      </c>
      <c r="BA32" s="721"/>
      <c r="BB32" s="721"/>
      <c r="BC32" s="721"/>
      <c r="BD32" s="721"/>
      <c r="BE32" s="683" t="s">
        <v>465</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229</v>
      </c>
      <c r="C33" s="674"/>
      <c r="D33" s="674"/>
      <c r="E33" s="674"/>
      <c r="F33" s="674"/>
      <c r="G33" s="674"/>
      <c r="H33" s="674"/>
      <c r="I33" s="674"/>
      <c r="J33" s="674"/>
      <c r="K33" s="674"/>
      <c r="L33" s="674"/>
      <c r="M33" s="674"/>
      <c r="N33" s="674"/>
      <c r="O33" s="674"/>
      <c r="P33" s="675"/>
      <c r="Q33" s="676">
        <v>86</v>
      </c>
      <c r="R33" s="677"/>
      <c r="S33" s="677"/>
      <c r="T33" s="677"/>
      <c r="U33" s="677"/>
      <c r="V33" s="677">
        <v>149</v>
      </c>
      <c r="W33" s="677"/>
      <c r="X33" s="677"/>
      <c r="Y33" s="677"/>
      <c r="Z33" s="677"/>
      <c r="AA33" s="677">
        <f t="shared" si="0"/>
        <v>-63</v>
      </c>
      <c r="AB33" s="677"/>
      <c r="AC33" s="677"/>
      <c r="AD33" s="677"/>
      <c r="AE33" s="678"/>
      <c r="AF33" s="679">
        <v>-25</v>
      </c>
      <c r="AG33" s="680"/>
      <c r="AH33" s="680"/>
      <c r="AI33" s="680"/>
      <c r="AJ33" s="681"/>
      <c r="AK33" s="682">
        <v>84</v>
      </c>
      <c r="AL33" s="677"/>
      <c r="AM33" s="677"/>
      <c r="AN33" s="677"/>
      <c r="AO33" s="677"/>
      <c r="AP33" s="677" t="s">
        <v>197</v>
      </c>
      <c r="AQ33" s="677"/>
      <c r="AR33" s="677"/>
      <c r="AS33" s="677"/>
      <c r="AT33" s="677"/>
      <c r="AU33" s="677" t="s">
        <v>197</v>
      </c>
      <c r="AV33" s="677"/>
      <c r="AW33" s="677"/>
      <c r="AX33" s="677"/>
      <c r="AY33" s="677"/>
      <c r="AZ33" s="721">
        <v>2.1</v>
      </c>
      <c r="BA33" s="721"/>
      <c r="BB33" s="721"/>
      <c r="BC33" s="721"/>
      <c r="BD33" s="721"/>
      <c r="BE33" s="683" t="s">
        <v>465</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t="s">
        <v>247</v>
      </c>
      <c r="C34" s="674"/>
      <c r="D34" s="674"/>
      <c r="E34" s="674"/>
      <c r="F34" s="674"/>
      <c r="G34" s="674"/>
      <c r="H34" s="674"/>
      <c r="I34" s="674"/>
      <c r="J34" s="674"/>
      <c r="K34" s="674"/>
      <c r="L34" s="674"/>
      <c r="M34" s="674"/>
      <c r="N34" s="674"/>
      <c r="O34" s="674"/>
      <c r="P34" s="675"/>
      <c r="Q34" s="676">
        <v>2</v>
      </c>
      <c r="R34" s="677"/>
      <c r="S34" s="677"/>
      <c r="T34" s="677"/>
      <c r="U34" s="677"/>
      <c r="V34" s="677">
        <v>1</v>
      </c>
      <c r="W34" s="677"/>
      <c r="X34" s="677"/>
      <c r="Y34" s="677"/>
      <c r="Z34" s="677"/>
      <c r="AA34" s="677">
        <f t="shared" si="0"/>
        <v>1</v>
      </c>
      <c r="AB34" s="677"/>
      <c r="AC34" s="677"/>
      <c r="AD34" s="677"/>
      <c r="AE34" s="678"/>
      <c r="AF34" s="679">
        <v>161</v>
      </c>
      <c r="AG34" s="680"/>
      <c r="AH34" s="680"/>
      <c r="AI34" s="680"/>
      <c r="AJ34" s="681"/>
      <c r="AK34" s="682" t="s">
        <v>197</v>
      </c>
      <c r="AL34" s="677"/>
      <c r="AM34" s="677"/>
      <c r="AN34" s="677"/>
      <c r="AO34" s="677"/>
      <c r="AP34" s="677" t="s">
        <v>197</v>
      </c>
      <c r="AQ34" s="677"/>
      <c r="AR34" s="677"/>
      <c r="AS34" s="677"/>
      <c r="AT34" s="677"/>
      <c r="AU34" s="677" t="s">
        <v>197</v>
      </c>
      <c r="AV34" s="677"/>
      <c r="AW34" s="677"/>
      <c r="AX34" s="677"/>
      <c r="AY34" s="677"/>
      <c r="AZ34" s="721" t="s">
        <v>197</v>
      </c>
      <c r="BA34" s="721"/>
      <c r="BB34" s="721"/>
      <c r="BC34" s="721"/>
      <c r="BD34" s="721"/>
      <c r="BE34" s="683" t="s">
        <v>465</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466</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245</v>
      </c>
      <c r="B63" s="696" t="s">
        <v>376</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663</v>
      </c>
      <c r="AG63" s="700"/>
      <c r="AH63" s="700"/>
      <c r="AI63" s="700"/>
      <c r="AJ63" s="703"/>
      <c r="AK63" s="704"/>
      <c r="AL63" s="705"/>
      <c r="AM63" s="705"/>
      <c r="AN63" s="705"/>
      <c r="AO63" s="705"/>
      <c r="AP63" s="700">
        <f>SUM(AP28:AT62)</f>
        <v>1132</v>
      </c>
      <c r="AQ63" s="700"/>
      <c r="AR63" s="700"/>
      <c r="AS63" s="700"/>
      <c r="AT63" s="700"/>
      <c r="AU63" s="700">
        <f>SUM(AU28:AY62)</f>
        <v>0</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418</v>
      </c>
      <c r="B66" s="911"/>
      <c r="C66" s="911"/>
      <c r="D66" s="911"/>
      <c r="E66" s="911"/>
      <c r="F66" s="911"/>
      <c r="G66" s="911"/>
      <c r="H66" s="911"/>
      <c r="I66" s="911"/>
      <c r="J66" s="911"/>
      <c r="K66" s="911"/>
      <c r="L66" s="911"/>
      <c r="M66" s="911"/>
      <c r="N66" s="911"/>
      <c r="O66" s="911"/>
      <c r="P66" s="912"/>
      <c r="Q66" s="916" t="s">
        <v>458</v>
      </c>
      <c r="R66" s="917"/>
      <c r="S66" s="917"/>
      <c r="T66" s="917"/>
      <c r="U66" s="918"/>
      <c r="V66" s="916" t="s">
        <v>459</v>
      </c>
      <c r="W66" s="917"/>
      <c r="X66" s="917"/>
      <c r="Y66" s="917"/>
      <c r="Z66" s="918"/>
      <c r="AA66" s="916" t="s">
        <v>460</v>
      </c>
      <c r="AB66" s="917"/>
      <c r="AC66" s="917"/>
      <c r="AD66" s="917"/>
      <c r="AE66" s="918"/>
      <c r="AF66" s="938" t="s">
        <v>241</v>
      </c>
      <c r="AG66" s="933"/>
      <c r="AH66" s="933"/>
      <c r="AI66" s="933"/>
      <c r="AJ66" s="939"/>
      <c r="AK66" s="916" t="s">
        <v>389</v>
      </c>
      <c r="AL66" s="911"/>
      <c r="AM66" s="911"/>
      <c r="AN66" s="911"/>
      <c r="AO66" s="912"/>
      <c r="AP66" s="916" t="s">
        <v>357</v>
      </c>
      <c r="AQ66" s="917"/>
      <c r="AR66" s="917"/>
      <c r="AS66" s="917"/>
      <c r="AT66" s="918"/>
      <c r="AU66" s="916" t="s">
        <v>467</v>
      </c>
      <c r="AV66" s="917"/>
      <c r="AW66" s="917"/>
      <c r="AX66" s="917"/>
      <c r="AY66" s="918"/>
      <c r="AZ66" s="916" t="s">
        <v>448</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540</v>
      </c>
      <c r="C68" s="658"/>
      <c r="D68" s="658"/>
      <c r="E68" s="658"/>
      <c r="F68" s="658"/>
      <c r="G68" s="658"/>
      <c r="H68" s="658"/>
      <c r="I68" s="658"/>
      <c r="J68" s="658"/>
      <c r="K68" s="658"/>
      <c r="L68" s="658"/>
      <c r="M68" s="658"/>
      <c r="N68" s="658"/>
      <c r="O68" s="658"/>
      <c r="P68" s="659"/>
      <c r="Q68" s="660">
        <v>7299</v>
      </c>
      <c r="R68" s="661"/>
      <c r="S68" s="661"/>
      <c r="T68" s="661"/>
      <c r="U68" s="661"/>
      <c r="V68" s="661">
        <v>4954</v>
      </c>
      <c r="W68" s="661"/>
      <c r="X68" s="661"/>
      <c r="Y68" s="661"/>
      <c r="Z68" s="661"/>
      <c r="AA68" s="661">
        <f t="shared" ref="AA68:AA75" si="1">Q68-V68</f>
        <v>2345</v>
      </c>
      <c r="AB68" s="661"/>
      <c r="AC68" s="661"/>
      <c r="AD68" s="661"/>
      <c r="AE68" s="661"/>
      <c r="AF68" s="661" t="s">
        <v>197</v>
      </c>
      <c r="AG68" s="661"/>
      <c r="AH68" s="661"/>
      <c r="AI68" s="661"/>
      <c r="AJ68" s="661"/>
      <c r="AK68" s="661">
        <v>14</v>
      </c>
      <c r="AL68" s="661"/>
      <c r="AM68" s="661"/>
      <c r="AN68" s="661"/>
      <c r="AO68" s="661"/>
      <c r="AP68" s="661" t="s">
        <v>197</v>
      </c>
      <c r="AQ68" s="661"/>
      <c r="AR68" s="661"/>
      <c r="AS68" s="661"/>
      <c r="AT68" s="661"/>
      <c r="AU68" s="661" t="s">
        <v>197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541</v>
      </c>
      <c r="C69" s="674"/>
      <c r="D69" s="674"/>
      <c r="E69" s="674"/>
      <c r="F69" s="674"/>
      <c r="G69" s="674"/>
      <c r="H69" s="674"/>
      <c r="I69" s="674"/>
      <c r="J69" s="674"/>
      <c r="K69" s="674"/>
      <c r="L69" s="674"/>
      <c r="M69" s="674"/>
      <c r="N69" s="674"/>
      <c r="O69" s="674"/>
      <c r="P69" s="675"/>
      <c r="Q69" s="676">
        <v>1438</v>
      </c>
      <c r="R69" s="677"/>
      <c r="S69" s="677"/>
      <c r="T69" s="677"/>
      <c r="U69" s="677"/>
      <c r="V69" s="677">
        <v>1437</v>
      </c>
      <c r="W69" s="677"/>
      <c r="X69" s="677"/>
      <c r="Y69" s="677"/>
      <c r="Z69" s="677"/>
      <c r="AA69" s="677">
        <f t="shared" si="1"/>
        <v>1</v>
      </c>
      <c r="AB69" s="677"/>
      <c r="AC69" s="677"/>
      <c r="AD69" s="677"/>
      <c r="AE69" s="677"/>
      <c r="AF69" s="677" t="s">
        <v>197</v>
      </c>
      <c r="AG69" s="677"/>
      <c r="AH69" s="677"/>
      <c r="AI69" s="677"/>
      <c r="AJ69" s="677"/>
      <c r="AK69" s="677" t="s">
        <v>197</v>
      </c>
      <c r="AL69" s="677"/>
      <c r="AM69" s="677"/>
      <c r="AN69" s="677"/>
      <c r="AO69" s="677"/>
      <c r="AP69" s="677" t="s">
        <v>197</v>
      </c>
      <c r="AQ69" s="677"/>
      <c r="AR69" s="677"/>
      <c r="AS69" s="677"/>
      <c r="AT69" s="677"/>
      <c r="AU69" s="677" t="s">
        <v>197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263</v>
      </c>
      <c r="C70" s="674"/>
      <c r="D70" s="674"/>
      <c r="E70" s="674"/>
      <c r="F70" s="674"/>
      <c r="G70" s="674"/>
      <c r="H70" s="674"/>
      <c r="I70" s="674"/>
      <c r="J70" s="674"/>
      <c r="K70" s="674"/>
      <c r="L70" s="674"/>
      <c r="M70" s="674"/>
      <c r="N70" s="674"/>
      <c r="O70" s="674"/>
      <c r="P70" s="675"/>
      <c r="Q70" s="676">
        <v>1</v>
      </c>
      <c r="R70" s="677"/>
      <c r="S70" s="677"/>
      <c r="T70" s="677"/>
      <c r="U70" s="677"/>
      <c r="V70" s="677">
        <v>0</v>
      </c>
      <c r="W70" s="677"/>
      <c r="X70" s="677"/>
      <c r="Y70" s="677"/>
      <c r="Z70" s="677"/>
      <c r="AA70" s="677">
        <f t="shared" si="1"/>
        <v>1</v>
      </c>
      <c r="AB70" s="677"/>
      <c r="AC70" s="677"/>
      <c r="AD70" s="677"/>
      <c r="AE70" s="677"/>
      <c r="AF70" s="677" t="s">
        <v>197</v>
      </c>
      <c r="AG70" s="677"/>
      <c r="AH70" s="677"/>
      <c r="AI70" s="677"/>
      <c r="AJ70" s="677"/>
      <c r="AK70" s="677" t="s">
        <v>197</v>
      </c>
      <c r="AL70" s="677"/>
      <c r="AM70" s="677"/>
      <c r="AN70" s="677"/>
      <c r="AO70" s="677"/>
      <c r="AP70" s="677" t="s">
        <v>197</v>
      </c>
      <c r="AQ70" s="677"/>
      <c r="AR70" s="677"/>
      <c r="AS70" s="677"/>
      <c r="AT70" s="677"/>
      <c r="AU70" s="677" t="s">
        <v>197</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542</v>
      </c>
      <c r="C71" s="674"/>
      <c r="D71" s="674"/>
      <c r="E71" s="674"/>
      <c r="F71" s="674"/>
      <c r="G71" s="674"/>
      <c r="H71" s="674"/>
      <c r="I71" s="674"/>
      <c r="J71" s="674"/>
      <c r="K71" s="674"/>
      <c r="L71" s="674"/>
      <c r="M71" s="674"/>
      <c r="N71" s="674"/>
      <c r="O71" s="674"/>
      <c r="P71" s="675"/>
      <c r="Q71" s="676">
        <v>49</v>
      </c>
      <c r="R71" s="677"/>
      <c r="S71" s="677"/>
      <c r="T71" s="677"/>
      <c r="U71" s="677"/>
      <c r="V71" s="677">
        <v>27</v>
      </c>
      <c r="W71" s="677"/>
      <c r="X71" s="677"/>
      <c r="Y71" s="677"/>
      <c r="Z71" s="677"/>
      <c r="AA71" s="677">
        <f t="shared" si="1"/>
        <v>22</v>
      </c>
      <c r="AB71" s="677"/>
      <c r="AC71" s="677"/>
      <c r="AD71" s="677"/>
      <c r="AE71" s="677"/>
      <c r="AF71" s="677" t="s">
        <v>197</v>
      </c>
      <c r="AG71" s="677"/>
      <c r="AH71" s="677"/>
      <c r="AI71" s="677"/>
      <c r="AJ71" s="677"/>
      <c r="AK71" s="677" t="s">
        <v>197</v>
      </c>
      <c r="AL71" s="677"/>
      <c r="AM71" s="677"/>
      <c r="AN71" s="677"/>
      <c r="AO71" s="677"/>
      <c r="AP71" s="677" t="s">
        <v>197</v>
      </c>
      <c r="AQ71" s="677"/>
      <c r="AR71" s="677"/>
      <c r="AS71" s="677"/>
      <c r="AT71" s="677"/>
      <c r="AU71" s="677" t="s">
        <v>197</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543</v>
      </c>
      <c r="C72" s="674"/>
      <c r="D72" s="674"/>
      <c r="E72" s="674"/>
      <c r="F72" s="674"/>
      <c r="G72" s="674"/>
      <c r="H72" s="674"/>
      <c r="I72" s="674"/>
      <c r="J72" s="674"/>
      <c r="K72" s="674"/>
      <c r="L72" s="674"/>
      <c r="M72" s="674"/>
      <c r="N72" s="674"/>
      <c r="O72" s="674"/>
      <c r="P72" s="675"/>
      <c r="Q72" s="676">
        <v>67</v>
      </c>
      <c r="R72" s="677"/>
      <c r="S72" s="677"/>
      <c r="T72" s="677"/>
      <c r="U72" s="677"/>
      <c r="V72" s="677">
        <v>66</v>
      </c>
      <c r="W72" s="677"/>
      <c r="X72" s="677"/>
      <c r="Y72" s="677"/>
      <c r="Z72" s="677"/>
      <c r="AA72" s="677">
        <f t="shared" si="1"/>
        <v>1</v>
      </c>
      <c r="AB72" s="677"/>
      <c r="AC72" s="677"/>
      <c r="AD72" s="677"/>
      <c r="AE72" s="677"/>
      <c r="AF72" s="677" t="s">
        <v>197</v>
      </c>
      <c r="AG72" s="677"/>
      <c r="AH72" s="677"/>
      <c r="AI72" s="677"/>
      <c r="AJ72" s="677"/>
      <c r="AK72" s="677" t="s">
        <v>197</v>
      </c>
      <c r="AL72" s="677"/>
      <c r="AM72" s="677"/>
      <c r="AN72" s="677"/>
      <c r="AO72" s="677"/>
      <c r="AP72" s="677" t="s">
        <v>197</v>
      </c>
      <c r="AQ72" s="677"/>
      <c r="AR72" s="677"/>
      <c r="AS72" s="677"/>
      <c r="AT72" s="677"/>
      <c r="AU72" s="677" t="s">
        <v>197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483</v>
      </c>
      <c r="C73" s="674"/>
      <c r="D73" s="674"/>
      <c r="E73" s="674"/>
      <c r="F73" s="674"/>
      <c r="G73" s="674"/>
      <c r="H73" s="674"/>
      <c r="I73" s="674"/>
      <c r="J73" s="674"/>
      <c r="K73" s="674"/>
      <c r="L73" s="674"/>
      <c r="M73" s="674"/>
      <c r="N73" s="674"/>
      <c r="O73" s="674"/>
      <c r="P73" s="675"/>
      <c r="Q73" s="676">
        <v>4585</v>
      </c>
      <c r="R73" s="677"/>
      <c r="S73" s="677"/>
      <c r="T73" s="677"/>
      <c r="U73" s="677"/>
      <c r="V73" s="677">
        <v>4493</v>
      </c>
      <c r="W73" s="677"/>
      <c r="X73" s="677"/>
      <c r="Y73" s="677"/>
      <c r="Z73" s="677"/>
      <c r="AA73" s="677">
        <f t="shared" si="1"/>
        <v>92</v>
      </c>
      <c r="AB73" s="677"/>
      <c r="AC73" s="677"/>
      <c r="AD73" s="677"/>
      <c r="AE73" s="677"/>
      <c r="AF73" s="677">
        <v>92</v>
      </c>
      <c r="AG73" s="677"/>
      <c r="AH73" s="677"/>
      <c r="AI73" s="677"/>
      <c r="AJ73" s="677"/>
      <c r="AK73" s="677">
        <v>210</v>
      </c>
      <c r="AL73" s="677"/>
      <c r="AM73" s="677"/>
      <c r="AN73" s="677"/>
      <c r="AO73" s="677"/>
      <c r="AP73" s="677">
        <v>1198</v>
      </c>
      <c r="AQ73" s="677"/>
      <c r="AR73" s="677"/>
      <c r="AS73" s="677"/>
      <c r="AT73" s="677"/>
      <c r="AU73" s="677">
        <v>96</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313</v>
      </c>
      <c r="C74" s="674"/>
      <c r="D74" s="674"/>
      <c r="E74" s="674"/>
      <c r="F74" s="674"/>
      <c r="G74" s="674"/>
      <c r="H74" s="674"/>
      <c r="I74" s="674"/>
      <c r="J74" s="674"/>
      <c r="K74" s="674"/>
      <c r="L74" s="674"/>
      <c r="M74" s="674"/>
      <c r="N74" s="674"/>
      <c r="O74" s="674"/>
      <c r="P74" s="675"/>
      <c r="Q74" s="676">
        <v>1280</v>
      </c>
      <c r="R74" s="677"/>
      <c r="S74" s="677"/>
      <c r="T74" s="677"/>
      <c r="U74" s="677"/>
      <c r="V74" s="677">
        <v>1222</v>
      </c>
      <c r="W74" s="677"/>
      <c r="X74" s="677"/>
      <c r="Y74" s="677"/>
      <c r="Z74" s="677"/>
      <c r="AA74" s="677">
        <f t="shared" si="1"/>
        <v>58</v>
      </c>
      <c r="AB74" s="677"/>
      <c r="AC74" s="677"/>
      <c r="AD74" s="677"/>
      <c r="AE74" s="677"/>
      <c r="AF74" s="677">
        <v>58</v>
      </c>
      <c r="AG74" s="677"/>
      <c r="AH74" s="677"/>
      <c r="AI74" s="677"/>
      <c r="AJ74" s="677"/>
      <c r="AK74" s="677" t="s">
        <v>197</v>
      </c>
      <c r="AL74" s="677"/>
      <c r="AM74" s="677"/>
      <c r="AN74" s="677"/>
      <c r="AO74" s="677"/>
      <c r="AP74" s="677" t="s">
        <v>197</v>
      </c>
      <c r="AQ74" s="677"/>
      <c r="AR74" s="677"/>
      <c r="AS74" s="677"/>
      <c r="AT74" s="677"/>
      <c r="AU74" s="677" t="s">
        <v>197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t="s">
        <v>394</v>
      </c>
      <c r="C75" s="674"/>
      <c r="D75" s="674"/>
      <c r="E75" s="674"/>
      <c r="F75" s="674"/>
      <c r="G75" s="674"/>
      <c r="H75" s="674"/>
      <c r="I75" s="674"/>
      <c r="J75" s="674"/>
      <c r="K75" s="674"/>
      <c r="L75" s="674"/>
      <c r="M75" s="674"/>
      <c r="N75" s="674"/>
      <c r="O75" s="674"/>
      <c r="P75" s="675"/>
      <c r="Q75" s="685">
        <v>261159</v>
      </c>
      <c r="R75" s="680"/>
      <c r="S75" s="680"/>
      <c r="T75" s="680"/>
      <c r="U75" s="682"/>
      <c r="V75" s="678">
        <v>254522</v>
      </c>
      <c r="W75" s="680"/>
      <c r="X75" s="680"/>
      <c r="Y75" s="680"/>
      <c r="Z75" s="682"/>
      <c r="AA75" s="677">
        <f t="shared" si="1"/>
        <v>6637</v>
      </c>
      <c r="AB75" s="677"/>
      <c r="AC75" s="677"/>
      <c r="AD75" s="677"/>
      <c r="AE75" s="677"/>
      <c r="AF75" s="678">
        <v>6336</v>
      </c>
      <c r="AG75" s="680"/>
      <c r="AH75" s="680"/>
      <c r="AI75" s="680"/>
      <c r="AJ75" s="682"/>
      <c r="AK75" s="678">
        <v>983</v>
      </c>
      <c r="AL75" s="680"/>
      <c r="AM75" s="680"/>
      <c r="AN75" s="680"/>
      <c r="AO75" s="682"/>
      <c r="AP75" s="677" t="s">
        <v>197</v>
      </c>
      <c r="AQ75" s="677"/>
      <c r="AR75" s="677"/>
      <c r="AS75" s="677"/>
      <c r="AT75" s="677"/>
      <c r="AU75" s="677" t="s">
        <v>197</v>
      </c>
      <c r="AV75" s="677"/>
      <c r="AW75" s="677"/>
      <c r="AX75" s="677"/>
      <c r="AY75" s="677"/>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245</v>
      </c>
      <c r="B88" s="696" t="s">
        <v>183</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f>SUM(AF68:AJ87)</f>
        <v>6486</v>
      </c>
      <c r="AG88" s="700"/>
      <c r="AH88" s="700"/>
      <c r="AI88" s="700"/>
      <c r="AJ88" s="700"/>
      <c r="AK88" s="705"/>
      <c r="AL88" s="705"/>
      <c r="AM88" s="705"/>
      <c r="AN88" s="705"/>
      <c r="AO88" s="705"/>
      <c r="AP88" s="700">
        <f>SUM(AP68:AT87)</f>
        <v>1198</v>
      </c>
      <c r="AQ88" s="700"/>
      <c r="AR88" s="700"/>
      <c r="AS88" s="700"/>
      <c r="AT88" s="700"/>
      <c r="AU88" s="700">
        <f>SUM(AU68:AY87)</f>
        <v>96</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6" t="s">
        <v>451</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f>CR7</f>
        <v>62</v>
      </c>
      <c r="CS102" s="709"/>
      <c r="CT102" s="709"/>
      <c r="CU102" s="709"/>
      <c r="CV102" s="749"/>
      <c r="CW102" s="748">
        <f>CW7</f>
        <v>4</v>
      </c>
      <c r="CX102" s="709"/>
      <c r="CY102" s="709"/>
      <c r="CZ102" s="709"/>
      <c r="DA102" s="749"/>
      <c r="DB102" s="748" t="str">
        <f>DB7</f>
        <v>-</v>
      </c>
      <c r="DC102" s="709"/>
      <c r="DD102" s="709"/>
      <c r="DE102" s="709"/>
      <c r="DF102" s="749"/>
      <c r="DG102" s="748" t="str">
        <f>DG7</f>
        <v>-</v>
      </c>
      <c r="DH102" s="709"/>
      <c r="DI102" s="709"/>
      <c r="DJ102" s="709"/>
      <c r="DK102" s="749"/>
      <c r="DL102" s="748">
        <f>DL7</f>
        <v>180</v>
      </c>
      <c r="DM102" s="709"/>
      <c r="DN102" s="709"/>
      <c r="DO102" s="709"/>
      <c r="DP102" s="749"/>
      <c r="DQ102" s="748">
        <f>DQ7</f>
        <v>52</v>
      </c>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475</v>
      </c>
      <c r="AG109" s="757"/>
      <c r="AH109" s="757"/>
      <c r="AI109" s="757"/>
      <c r="AJ109" s="758"/>
      <c r="AK109" s="759" t="s">
        <v>391</v>
      </c>
      <c r="AL109" s="757"/>
      <c r="AM109" s="757"/>
      <c r="AN109" s="757"/>
      <c r="AO109" s="758"/>
      <c r="AP109" s="759" t="s">
        <v>476</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475</v>
      </c>
      <c r="BW109" s="757"/>
      <c r="BX109" s="757"/>
      <c r="BY109" s="757"/>
      <c r="BZ109" s="758"/>
      <c r="CA109" s="759" t="s">
        <v>391</v>
      </c>
      <c r="CB109" s="757"/>
      <c r="CC109" s="757"/>
      <c r="CD109" s="757"/>
      <c r="CE109" s="758"/>
      <c r="CF109" s="761" t="s">
        <v>476</v>
      </c>
      <c r="CG109" s="761"/>
      <c r="CH109" s="761"/>
      <c r="CI109" s="761"/>
      <c r="CJ109" s="761"/>
      <c r="CK109" s="759" t="s">
        <v>92</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475</v>
      </c>
      <c r="DM109" s="757"/>
      <c r="DN109" s="757"/>
      <c r="DO109" s="757"/>
      <c r="DP109" s="758"/>
      <c r="DQ109" s="759" t="s">
        <v>391</v>
      </c>
      <c r="DR109" s="757"/>
      <c r="DS109" s="757"/>
      <c r="DT109" s="757"/>
      <c r="DU109" s="758"/>
      <c r="DV109" s="759" t="s">
        <v>476</v>
      </c>
      <c r="DW109" s="757"/>
      <c r="DX109" s="757"/>
      <c r="DY109" s="757"/>
      <c r="DZ109" s="760"/>
    </row>
    <row r="110" spans="1:131" s="48" customFormat="1" ht="26.25" customHeight="1" x14ac:dyDescent="0.2">
      <c r="A110" s="762" t="s">
        <v>328</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657299</v>
      </c>
      <c r="AB110" s="766"/>
      <c r="AC110" s="766"/>
      <c r="AD110" s="766"/>
      <c r="AE110" s="767"/>
      <c r="AF110" s="768">
        <v>663116</v>
      </c>
      <c r="AG110" s="766"/>
      <c r="AH110" s="766"/>
      <c r="AI110" s="766"/>
      <c r="AJ110" s="767"/>
      <c r="AK110" s="768">
        <v>667684</v>
      </c>
      <c r="AL110" s="766"/>
      <c r="AM110" s="766"/>
      <c r="AN110" s="766"/>
      <c r="AO110" s="767"/>
      <c r="AP110" s="769">
        <v>14.5</v>
      </c>
      <c r="AQ110" s="770"/>
      <c r="AR110" s="770"/>
      <c r="AS110" s="770"/>
      <c r="AT110" s="771"/>
      <c r="AU110" s="974" t="s">
        <v>120</v>
      </c>
      <c r="AV110" s="975"/>
      <c r="AW110" s="975"/>
      <c r="AX110" s="975"/>
      <c r="AY110" s="975"/>
      <c r="AZ110" s="772" t="s">
        <v>477</v>
      </c>
      <c r="BA110" s="763"/>
      <c r="BB110" s="763"/>
      <c r="BC110" s="763"/>
      <c r="BD110" s="763"/>
      <c r="BE110" s="763"/>
      <c r="BF110" s="763"/>
      <c r="BG110" s="763"/>
      <c r="BH110" s="763"/>
      <c r="BI110" s="763"/>
      <c r="BJ110" s="763"/>
      <c r="BK110" s="763"/>
      <c r="BL110" s="763"/>
      <c r="BM110" s="763"/>
      <c r="BN110" s="763"/>
      <c r="BO110" s="763"/>
      <c r="BP110" s="764"/>
      <c r="BQ110" s="773">
        <v>7736169</v>
      </c>
      <c r="BR110" s="774"/>
      <c r="BS110" s="774"/>
      <c r="BT110" s="774"/>
      <c r="BU110" s="774"/>
      <c r="BV110" s="774">
        <v>7958194</v>
      </c>
      <c r="BW110" s="774"/>
      <c r="BX110" s="774"/>
      <c r="BY110" s="774"/>
      <c r="BZ110" s="774"/>
      <c r="CA110" s="774">
        <v>8551806</v>
      </c>
      <c r="CB110" s="774"/>
      <c r="CC110" s="774"/>
      <c r="CD110" s="774"/>
      <c r="CE110" s="774"/>
      <c r="CF110" s="775">
        <v>186.2</v>
      </c>
      <c r="CG110" s="776"/>
      <c r="CH110" s="776"/>
      <c r="CI110" s="776"/>
      <c r="CJ110" s="776"/>
      <c r="CK110" s="980" t="s">
        <v>386</v>
      </c>
      <c r="CL110" s="981"/>
      <c r="CM110" s="772" t="s">
        <v>59</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2">
      <c r="A111" s="779" t="s">
        <v>457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t="s">
        <v>197</v>
      </c>
      <c r="BR111" s="792"/>
      <c r="BS111" s="792"/>
      <c r="BT111" s="792"/>
      <c r="BU111" s="792"/>
      <c r="BV111" s="792" t="s">
        <v>197</v>
      </c>
      <c r="BW111" s="792"/>
      <c r="BX111" s="792"/>
      <c r="BY111" s="792"/>
      <c r="BZ111" s="792"/>
      <c r="CA111" s="792" t="s">
        <v>197</v>
      </c>
      <c r="CB111" s="792"/>
      <c r="CC111" s="792"/>
      <c r="CD111" s="792"/>
      <c r="CE111" s="792"/>
      <c r="CF111" s="793" t="s">
        <v>197</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2">
      <c r="A112" s="943" t="s">
        <v>154</v>
      </c>
      <c r="B112" s="944"/>
      <c r="C112" s="789" t="s">
        <v>480</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197</v>
      </c>
      <c r="AB112" s="782"/>
      <c r="AC112" s="782"/>
      <c r="AD112" s="782"/>
      <c r="AE112" s="783"/>
      <c r="AF112" s="784" t="s">
        <v>197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266</v>
      </c>
      <c r="BA112" s="789"/>
      <c r="BB112" s="789"/>
      <c r="BC112" s="789"/>
      <c r="BD112" s="789"/>
      <c r="BE112" s="789"/>
      <c r="BF112" s="789"/>
      <c r="BG112" s="789"/>
      <c r="BH112" s="789"/>
      <c r="BI112" s="789"/>
      <c r="BJ112" s="789"/>
      <c r="BK112" s="789"/>
      <c r="BL112" s="789"/>
      <c r="BM112" s="789"/>
      <c r="BN112" s="789"/>
      <c r="BO112" s="789"/>
      <c r="BP112" s="790"/>
      <c r="BQ112" s="791">
        <v>1067620</v>
      </c>
      <c r="BR112" s="792"/>
      <c r="BS112" s="792"/>
      <c r="BT112" s="792"/>
      <c r="BU112" s="792"/>
      <c r="BV112" s="792">
        <v>937739</v>
      </c>
      <c r="BW112" s="792"/>
      <c r="BX112" s="792"/>
      <c r="BY112" s="792"/>
      <c r="BZ112" s="792"/>
      <c r="CA112" s="792">
        <v>961152</v>
      </c>
      <c r="CB112" s="792"/>
      <c r="CC112" s="792"/>
      <c r="CD112" s="792"/>
      <c r="CE112" s="792"/>
      <c r="CF112" s="793">
        <v>20.9</v>
      </c>
      <c r="CG112" s="794"/>
      <c r="CH112" s="794"/>
      <c r="CI112" s="794"/>
      <c r="CJ112" s="794"/>
      <c r="CK112" s="982"/>
      <c r="CL112" s="983"/>
      <c r="CM112" s="788" t="s">
        <v>397</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197</v>
      </c>
      <c r="DH112" s="792"/>
      <c r="DI112" s="792"/>
      <c r="DJ112" s="792"/>
      <c r="DK112" s="792"/>
      <c r="DL112" s="792" t="s">
        <v>197</v>
      </c>
      <c r="DM112" s="792"/>
      <c r="DN112" s="792"/>
      <c r="DO112" s="792"/>
      <c r="DP112" s="792"/>
      <c r="DQ112" s="792" t="s">
        <v>197</v>
      </c>
      <c r="DR112" s="792"/>
      <c r="DS112" s="792"/>
      <c r="DT112" s="792"/>
      <c r="DU112" s="792"/>
      <c r="DV112" s="795" t="s">
        <v>197</v>
      </c>
      <c r="DW112" s="795"/>
      <c r="DX112" s="795"/>
      <c r="DY112" s="795"/>
      <c r="DZ112" s="796"/>
    </row>
    <row r="113" spans="1:130" s="48" customFormat="1" ht="26.25" customHeight="1" x14ac:dyDescent="0.2">
      <c r="A113" s="945"/>
      <c r="B113" s="946"/>
      <c r="C113" s="789" t="s">
        <v>481</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199698</v>
      </c>
      <c r="AB113" s="782"/>
      <c r="AC113" s="782"/>
      <c r="AD113" s="782"/>
      <c r="AE113" s="783"/>
      <c r="AF113" s="784">
        <v>223310</v>
      </c>
      <c r="AG113" s="782"/>
      <c r="AH113" s="782"/>
      <c r="AI113" s="782"/>
      <c r="AJ113" s="783"/>
      <c r="AK113" s="784">
        <v>205426</v>
      </c>
      <c r="AL113" s="782"/>
      <c r="AM113" s="782"/>
      <c r="AN113" s="782"/>
      <c r="AO113" s="783"/>
      <c r="AP113" s="785">
        <v>4.5</v>
      </c>
      <c r="AQ113" s="786"/>
      <c r="AR113" s="786"/>
      <c r="AS113" s="786"/>
      <c r="AT113" s="787"/>
      <c r="AU113" s="976"/>
      <c r="AV113" s="977"/>
      <c r="AW113" s="977"/>
      <c r="AX113" s="977"/>
      <c r="AY113" s="977"/>
      <c r="AZ113" s="788" t="s">
        <v>201</v>
      </c>
      <c r="BA113" s="789"/>
      <c r="BB113" s="789"/>
      <c r="BC113" s="789"/>
      <c r="BD113" s="789"/>
      <c r="BE113" s="789"/>
      <c r="BF113" s="789"/>
      <c r="BG113" s="789"/>
      <c r="BH113" s="789"/>
      <c r="BI113" s="789"/>
      <c r="BJ113" s="789"/>
      <c r="BK113" s="789"/>
      <c r="BL113" s="789"/>
      <c r="BM113" s="789"/>
      <c r="BN113" s="789"/>
      <c r="BO113" s="789"/>
      <c r="BP113" s="790"/>
      <c r="BQ113" s="791">
        <v>103286</v>
      </c>
      <c r="BR113" s="792"/>
      <c r="BS113" s="792"/>
      <c r="BT113" s="792"/>
      <c r="BU113" s="792"/>
      <c r="BV113" s="792">
        <v>107055</v>
      </c>
      <c r="BW113" s="792"/>
      <c r="BX113" s="792"/>
      <c r="BY113" s="792"/>
      <c r="BZ113" s="792"/>
      <c r="CA113" s="792">
        <v>95528</v>
      </c>
      <c r="CB113" s="792"/>
      <c r="CC113" s="792"/>
      <c r="CD113" s="792"/>
      <c r="CE113" s="792"/>
      <c r="CF113" s="793">
        <v>2.1</v>
      </c>
      <c r="CG113" s="794"/>
      <c r="CH113" s="794"/>
      <c r="CI113" s="794"/>
      <c r="CJ113" s="794"/>
      <c r="CK113" s="982"/>
      <c r="CL113" s="983"/>
      <c r="CM113" s="788" t="s">
        <v>407</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2">
      <c r="A114" s="945"/>
      <c r="B114" s="946"/>
      <c r="C114" s="789" t="s">
        <v>484</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15234</v>
      </c>
      <c r="AB114" s="782"/>
      <c r="AC114" s="782"/>
      <c r="AD114" s="782"/>
      <c r="AE114" s="783"/>
      <c r="AF114" s="784">
        <v>16307</v>
      </c>
      <c r="AG114" s="782"/>
      <c r="AH114" s="782"/>
      <c r="AI114" s="782"/>
      <c r="AJ114" s="783"/>
      <c r="AK114" s="784">
        <v>12965</v>
      </c>
      <c r="AL114" s="782"/>
      <c r="AM114" s="782"/>
      <c r="AN114" s="782"/>
      <c r="AO114" s="783"/>
      <c r="AP114" s="785">
        <v>0.3</v>
      </c>
      <c r="AQ114" s="786"/>
      <c r="AR114" s="786"/>
      <c r="AS114" s="786"/>
      <c r="AT114" s="787"/>
      <c r="AU114" s="976"/>
      <c r="AV114" s="977"/>
      <c r="AW114" s="977"/>
      <c r="AX114" s="977"/>
      <c r="AY114" s="977"/>
      <c r="AZ114" s="788" t="s">
        <v>485</v>
      </c>
      <c r="BA114" s="789"/>
      <c r="BB114" s="789"/>
      <c r="BC114" s="789"/>
      <c r="BD114" s="789"/>
      <c r="BE114" s="789"/>
      <c r="BF114" s="789"/>
      <c r="BG114" s="789"/>
      <c r="BH114" s="789"/>
      <c r="BI114" s="789"/>
      <c r="BJ114" s="789"/>
      <c r="BK114" s="789"/>
      <c r="BL114" s="789"/>
      <c r="BM114" s="789"/>
      <c r="BN114" s="789"/>
      <c r="BO114" s="789"/>
      <c r="BP114" s="790"/>
      <c r="BQ114" s="791">
        <v>834106</v>
      </c>
      <c r="BR114" s="792"/>
      <c r="BS114" s="792"/>
      <c r="BT114" s="792"/>
      <c r="BU114" s="792"/>
      <c r="BV114" s="792">
        <v>1096497</v>
      </c>
      <c r="BW114" s="792"/>
      <c r="BX114" s="792"/>
      <c r="BY114" s="792"/>
      <c r="BZ114" s="792"/>
      <c r="CA114" s="792">
        <v>834800</v>
      </c>
      <c r="CB114" s="792"/>
      <c r="CC114" s="792"/>
      <c r="CD114" s="792"/>
      <c r="CE114" s="792"/>
      <c r="CF114" s="793">
        <v>18.2</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2">
      <c r="A115" s="945"/>
      <c r="B115" s="946"/>
      <c r="C115" s="789" t="s">
        <v>374</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8802</v>
      </c>
      <c r="AB115" s="782"/>
      <c r="AC115" s="782"/>
      <c r="AD115" s="782"/>
      <c r="AE115" s="783"/>
      <c r="AF115" s="784" t="s">
        <v>197</v>
      </c>
      <c r="AG115" s="782"/>
      <c r="AH115" s="782"/>
      <c r="AI115" s="782"/>
      <c r="AJ115" s="783"/>
      <c r="AK115" s="784" t="s">
        <v>197</v>
      </c>
      <c r="AL115" s="782"/>
      <c r="AM115" s="782"/>
      <c r="AN115" s="782"/>
      <c r="AO115" s="783"/>
      <c r="AP115" s="785" t="s">
        <v>197</v>
      </c>
      <c r="AQ115" s="786"/>
      <c r="AR115" s="786"/>
      <c r="AS115" s="786"/>
      <c r="AT115" s="787"/>
      <c r="AU115" s="976"/>
      <c r="AV115" s="977"/>
      <c r="AW115" s="977"/>
      <c r="AX115" s="977"/>
      <c r="AY115" s="977"/>
      <c r="AZ115" s="788" t="s">
        <v>345</v>
      </c>
      <c r="BA115" s="789"/>
      <c r="BB115" s="789"/>
      <c r="BC115" s="789"/>
      <c r="BD115" s="789"/>
      <c r="BE115" s="789"/>
      <c r="BF115" s="789"/>
      <c r="BG115" s="789"/>
      <c r="BH115" s="789"/>
      <c r="BI115" s="789"/>
      <c r="BJ115" s="789"/>
      <c r="BK115" s="789"/>
      <c r="BL115" s="789"/>
      <c r="BM115" s="789"/>
      <c r="BN115" s="789"/>
      <c r="BO115" s="789"/>
      <c r="BP115" s="790"/>
      <c r="BQ115" s="791">
        <v>65867</v>
      </c>
      <c r="BR115" s="792"/>
      <c r="BS115" s="792"/>
      <c r="BT115" s="792"/>
      <c r="BU115" s="792"/>
      <c r="BV115" s="792">
        <v>59424</v>
      </c>
      <c r="BW115" s="792"/>
      <c r="BX115" s="792"/>
      <c r="BY115" s="792"/>
      <c r="BZ115" s="792"/>
      <c r="CA115" s="792">
        <v>52288</v>
      </c>
      <c r="CB115" s="792"/>
      <c r="CC115" s="792"/>
      <c r="CD115" s="792"/>
      <c r="CE115" s="792"/>
      <c r="CF115" s="793">
        <v>1.1000000000000001</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t="s">
        <v>197</v>
      </c>
      <c r="AG116" s="782"/>
      <c r="AH116" s="782"/>
      <c r="AI116" s="782"/>
      <c r="AJ116" s="783"/>
      <c r="AK116" s="784" t="s">
        <v>197</v>
      </c>
      <c r="AL116" s="782"/>
      <c r="AM116" s="782"/>
      <c r="AN116" s="782"/>
      <c r="AO116" s="783"/>
      <c r="AP116" s="785" t="s">
        <v>197</v>
      </c>
      <c r="AQ116" s="786"/>
      <c r="AR116" s="786"/>
      <c r="AS116" s="786"/>
      <c r="AT116" s="787"/>
      <c r="AU116" s="976"/>
      <c r="AV116" s="977"/>
      <c r="AW116" s="977"/>
      <c r="AX116" s="977"/>
      <c r="AY116" s="977"/>
      <c r="AZ116" s="799" t="s">
        <v>221</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2">
      <c r="A117" s="756" t="s">
        <v>272</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323</v>
      </c>
      <c r="Z117" s="758"/>
      <c r="AA117" s="803">
        <v>881033</v>
      </c>
      <c r="AB117" s="804"/>
      <c r="AC117" s="804"/>
      <c r="AD117" s="804"/>
      <c r="AE117" s="805"/>
      <c r="AF117" s="806">
        <v>902733</v>
      </c>
      <c r="AG117" s="804"/>
      <c r="AH117" s="804"/>
      <c r="AI117" s="804"/>
      <c r="AJ117" s="805"/>
      <c r="AK117" s="806">
        <v>886075</v>
      </c>
      <c r="AL117" s="804"/>
      <c r="AM117" s="804"/>
      <c r="AN117" s="804"/>
      <c r="AO117" s="805"/>
      <c r="AP117" s="807"/>
      <c r="AQ117" s="808"/>
      <c r="AR117" s="808"/>
      <c r="AS117" s="808"/>
      <c r="AT117" s="809"/>
      <c r="AU117" s="976"/>
      <c r="AV117" s="977"/>
      <c r="AW117" s="977"/>
      <c r="AX117" s="977"/>
      <c r="AY117" s="977"/>
      <c r="AZ117" s="810" t="s">
        <v>361</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338</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2">
      <c r="A118" s="756" t="s">
        <v>92</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475</v>
      </c>
      <c r="AG118" s="757"/>
      <c r="AH118" s="757"/>
      <c r="AI118" s="757"/>
      <c r="AJ118" s="758"/>
      <c r="AK118" s="759" t="s">
        <v>391</v>
      </c>
      <c r="AL118" s="757"/>
      <c r="AM118" s="757"/>
      <c r="AN118" s="757"/>
      <c r="AO118" s="758"/>
      <c r="AP118" s="759" t="s">
        <v>476</v>
      </c>
      <c r="AQ118" s="757"/>
      <c r="AR118" s="757"/>
      <c r="AS118" s="757"/>
      <c r="AT118" s="760"/>
      <c r="AU118" s="976"/>
      <c r="AV118" s="977"/>
      <c r="AW118" s="977"/>
      <c r="AX118" s="977"/>
      <c r="AY118" s="977"/>
      <c r="AZ118" s="813" t="s">
        <v>486</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487</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2">
      <c r="A119" s="986" t="s">
        <v>386</v>
      </c>
      <c r="B119" s="981"/>
      <c r="C119" s="772" t="s">
        <v>59</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272</v>
      </c>
      <c r="BA119" s="69"/>
      <c r="BB119" s="69"/>
      <c r="BC119" s="69"/>
      <c r="BD119" s="69"/>
      <c r="BE119" s="69"/>
      <c r="BF119" s="69"/>
      <c r="BG119" s="69"/>
      <c r="BH119" s="69"/>
      <c r="BI119" s="69"/>
      <c r="BJ119" s="69"/>
      <c r="BK119" s="69"/>
      <c r="BL119" s="69"/>
      <c r="BM119" s="69"/>
      <c r="BN119" s="69"/>
      <c r="BO119" s="802" t="s">
        <v>168</v>
      </c>
      <c r="BP119" s="816"/>
      <c r="BQ119" s="814">
        <v>9807048</v>
      </c>
      <c r="BR119" s="815"/>
      <c r="BS119" s="815"/>
      <c r="BT119" s="815"/>
      <c r="BU119" s="815"/>
      <c r="BV119" s="815">
        <v>10158909</v>
      </c>
      <c r="BW119" s="815"/>
      <c r="BX119" s="815"/>
      <c r="BY119" s="815"/>
      <c r="BZ119" s="815"/>
      <c r="CA119" s="815">
        <v>10495574</v>
      </c>
      <c r="CB119" s="815"/>
      <c r="CC119" s="815"/>
      <c r="CD119" s="815"/>
      <c r="CE119" s="815"/>
      <c r="CF119" s="817"/>
      <c r="CG119" s="818"/>
      <c r="CH119" s="818"/>
      <c r="CI119" s="818"/>
      <c r="CJ119" s="819"/>
      <c r="CK119" s="984"/>
      <c r="CL119" s="985"/>
      <c r="CM119" s="813" t="s">
        <v>488</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197</v>
      </c>
      <c r="DH119" s="821"/>
      <c r="DI119" s="821"/>
      <c r="DJ119" s="821"/>
      <c r="DK119" s="822"/>
      <c r="DL119" s="823" t="s">
        <v>197</v>
      </c>
      <c r="DM119" s="821"/>
      <c r="DN119" s="821"/>
      <c r="DO119" s="821"/>
      <c r="DP119" s="822"/>
      <c r="DQ119" s="823" t="s">
        <v>197</v>
      </c>
      <c r="DR119" s="821"/>
      <c r="DS119" s="821"/>
      <c r="DT119" s="821"/>
      <c r="DU119" s="822"/>
      <c r="DV119" s="824" t="s">
        <v>197</v>
      </c>
      <c r="DW119" s="825"/>
      <c r="DX119" s="825"/>
      <c r="DY119" s="825"/>
      <c r="DZ119" s="826"/>
    </row>
    <row r="120" spans="1:130" s="48" customFormat="1" ht="26.25" customHeight="1" x14ac:dyDescent="0.2">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479</v>
      </c>
      <c r="AV120" s="950"/>
      <c r="AW120" s="950"/>
      <c r="AX120" s="950"/>
      <c r="AY120" s="951"/>
      <c r="AZ120" s="772" t="s">
        <v>211</v>
      </c>
      <c r="BA120" s="763"/>
      <c r="BB120" s="763"/>
      <c r="BC120" s="763"/>
      <c r="BD120" s="763"/>
      <c r="BE120" s="763"/>
      <c r="BF120" s="763"/>
      <c r="BG120" s="763"/>
      <c r="BH120" s="763"/>
      <c r="BI120" s="763"/>
      <c r="BJ120" s="763"/>
      <c r="BK120" s="763"/>
      <c r="BL120" s="763"/>
      <c r="BM120" s="763"/>
      <c r="BN120" s="763"/>
      <c r="BO120" s="763"/>
      <c r="BP120" s="764"/>
      <c r="BQ120" s="773">
        <v>3263836</v>
      </c>
      <c r="BR120" s="774"/>
      <c r="BS120" s="774"/>
      <c r="BT120" s="774"/>
      <c r="BU120" s="774"/>
      <c r="BV120" s="774">
        <v>3295824</v>
      </c>
      <c r="BW120" s="774"/>
      <c r="BX120" s="774"/>
      <c r="BY120" s="774"/>
      <c r="BZ120" s="774"/>
      <c r="CA120" s="774">
        <v>3112674</v>
      </c>
      <c r="CB120" s="774"/>
      <c r="CC120" s="774"/>
      <c r="CD120" s="774"/>
      <c r="CE120" s="774"/>
      <c r="CF120" s="775">
        <v>67.8</v>
      </c>
      <c r="CG120" s="776"/>
      <c r="CH120" s="776"/>
      <c r="CI120" s="776"/>
      <c r="CJ120" s="776"/>
      <c r="CK120" s="957" t="s">
        <v>267</v>
      </c>
      <c r="CL120" s="958"/>
      <c r="CM120" s="958"/>
      <c r="CN120" s="958"/>
      <c r="CO120" s="959"/>
      <c r="CP120" s="827" t="s">
        <v>455</v>
      </c>
      <c r="CQ120" s="828"/>
      <c r="CR120" s="828"/>
      <c r="CS120" s="828"/>
      <c r="CT120" s="828"/>
      <c r="CU120" s="828"/>
      <c r="CV120" s="828"/>
      <c r="CW120" s="828"/>
      <c r="CX120" s="828"/>
      <c r="CY120" s="828"/>
      <c r="CZ120" s="828"/>
      <c r="DA120" s="828"/>
      <c r="DB120" s="828"/>
      <c r="DC120" s="828"/>
      <c r="DD120" s="828"/>
      <c r="DE120" s="828"/>
      <c r="DF120" s="829"/>
      <c r="DG120" s="773">
        <v>1036382</v>
      </c>
      <c r="DH120" s="774"/>
      <c r="DI120" s="774"/>
      <c r="DJ120" s="774"/>
      <c r="DK120" s="774"/>
      <c r="DL120" s="774">
        <v>915598</v>
      </c>
      <c r="DM120" s="774"/>
      <c r="DN120" s="774"/>
      <c r="DO120" s="774"/>
      <c r="DP120" s="774"/>
      <c r="DQ120" s="774">
        <v>944830</v>
      </c>
      <c r="DR120" s="774"/>
      <c r="DS120" s="774"/>
      <c r="DT120" s="774"/>
      <c r="DU120" s="774"/>
      <c r="DV120" s="777">
        <v>20.6</v>
      </c>
      <c r="DW120" s="777"/>
      <c r="DX120" s="777"/>
      <c r="DY120" s="777"/>
      <c r="DZ120" s="778"/>
    </row>
    <row r="121" spans="1:130" s="48" customFormat="1" ht="26.25" customHeight="1" x14ac:dyDescent="0.2">
      <c r="A121" s="987"/>
      <c r="B121" s="983"/>
      <c r="C121" s="810" t="s">
        <v>137</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197</v>
      </c>
      <c r="AB121" s="782"/>
      <c r="AC121" s="782"/>
      <c r="AD121" s="782"/>
      <c r="AE121" s="783"/>
      <c r="AF121" s="784" t="s">
        <v>197</v>
      </c>
      <c r="AG121" s="782"/>
      <c r="AH121" s="782"/>
      <c r="AI121" s="782"/>
      <c r="AJ121" s="783"/>
      <c r="AK121" s="784" t="s">
        <v>197</v>
      </c>
      <c r="AL121" s="782"/>
      <c r="AM121" s="782"/>
      <c r="AN121" s="782"/>
      <c r="AO121" s="783"/>
      <c r="AP121" s="785" t="s">
        <v>197</v>
      </c>
      <c r="AQ121" s="786"/>
      <c r="AR121" s="786"/>
      <c r="AS121" s="786"/>
      <c r="AT121" s="787"/>
      <c r="AU121" s="952"/>
      <c r="AV121" s="953"/>
      <c r="AW121" s="953"/>
      <c r="AX121" s="953"/>
      <c r="AY121" s="954"/>
      <c r="AZ121" s="788" t="s">
        <v>390</v>
      </c>
      <c r="BA121" s="789"/>
      <c r="BB121" s="789"/>
      <c r="BC121" s="789"/>
      <c r="BD121" s="789"/>
      <c r="BE121" s="789"/>
      <c r="BF121" s="789"/>
      <c r="BG121" s="789"/>
      <c r="BH121" s="789"/>
      <c r="BI121" s="789"/>
      <c r="BJ121" s="789"/>
      <c r="BK121" s="789"/>
      <c r="BL121" s="789"/>
      <c r="BM121" s="789"/>
      <c r="BN121" s="789"/>
      <c r="BO121" s="789"/>
      <c r="BP121" s="790"/>
      <c r="BQ121" s="791">
        <v>101902</v>
      </c>
      <c r="BR121" s="792"/>
      <c r="BS121" s="792"/>
      <c r="BT121" s="792"/>
      <c r="BU121" s="792"/>
      <c r="BV121" s="792">
        <v>127654</v>
      </c>
      <c r="BW121" s="792"/>
      <c r="BX121" s="792"/>
      <c r="BY121" s="792"/>
      <c r="BZ121" s="792"/>
      <c r="CA121" s="792">
        <v>170999</v>
      </c>
      <c r="CB121" s="792"/>
      <c r="CC121" s="792"/>
      <c r="CD121" s="792"/>
      <c r="CE121" s="792"/>
      <c r="CF121" s="793">
        <v>3.7</v>
      </c>
      <c r="CG121" s="794"/>
      <c r="CH121" s="794"/>
      <c r="CI121" s="794"/>
      <c r="CJ121" s="794"/>
      <c r="CK121" s="960"/>
      <c r="CL121" s="961"/>
      <c r="CM121" s="961"/>
      <c r="CN121" s="961"/>
      <c r="CO121" s="962"/>
      <c r="CP121" s="830" t="s">
        <v>247</v>
      </c>
      <c r="CQ121" s="831"/>
      <c r="CR121" s="831"/>
      <c r="CS121" s="831"/>
      <c r="CT121" s="831"/>
      <c r="CU121" s="831"/>
      <c r="CV121" s="831"/>
      <c r="CW121" s="831"/>
      <c r="CX121" s="831"/>
      <c r="CY121" s="831"/>
      <c r="CZ121" s="831"/>
      <c r="DA121" s="831"/>
      <c r="DB121" s="831"/>
      <c r="DC121" s="831"/>
      <c r="DD121" s="831"/>
      <c r="DE121" s="831"/>
      <c r="DF121" s="832"/>
      <c r="DG121" s="791">
        <v>11000</v>
      </c>
      <c r="DH121" s="792"/>
      <c r="DI121" s="792"/>
      <c r="DJ121" s="792"/>
      <c r="DK121" s="792"/>
      <c r="DL121" s="792">
        <v>11000</v>
      </c>
      <c r="DM121" s="792"/>
      <c r="DN121" s="792"/>
      <c r="DO121" s="792"/>
      <c r="DP121" s="792"/>
      <c r="DQ121" s="792">
        <v>11000</v>
      </c>
      <c r="DR121" s="792"/>
      <c r="DS121" s="792"/>
      <c r="DT121" s="792"/>
      <c r="DU121" s="792"/>
      <c r="DV121" s="795">
        <v>0.2</v>
      </c>
      <c r="DW121" s="795"/>
      <c r="DX121" s="795"/>
      <c r="DY121" s="795"/>
      <c r="DZ121" s="796"/>
    </row>
    <row r="122" spans="1:130" s="48" customFormat="1" ht="26.25" customHeight="1" x14ac:dyDescent="0.2">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490</v>
      </c>
      <c r="BA122" s="797"/>
      <c r="BB122" s="797"/>
      <c r="BC122" s="797"/>
      <c r="BD122" s="797"/>
      <c r="BE122" s="797"/>
      <c r="BF122" s="797"/>
      <c r="BG122" s="797"/>
      <c r="BH122" s="797"/>
      <c r="BI122" s="797"/>
      <c r="BJ122" s="797"/>
      <c r="BK122" s="797"/>
      <c r="BL122" s="797"/>
      <c r="BM122" s="797"/>
      <c r="BN122" s="797"/>
      <c r="BO122" s="797"/>
      <c r="BP122" s="798"/>
      <c r="BQ122" s="814">
        <v>5942281</v>
      </c>
      <c r="BR122" s="815"/>
      <c r="BS122" s="815"/>
      <c r="BT122" s="815"/>
      <c r="BU122" s="815"/>
      <c r="BV122" s="815">
        <v>6121303</v>
      </c>
      <c r="BW122" s="815"/>
      <c r="BX122" s="815"/>
      <c r="BY122" s="815"/>
      <c r="BZ122" s="815"/>
      <c r="CA122" s="815">
        <v>6094941</v>
      </c>
      <c r="CB122" s="815"/>
      <c r="CC122" s="815"/>
      <c r="CD122" s="815"/>
      <c r="CE122" s="815"/>
      <c r="CF122" s="833">
        <v>132.69999999999999</v>
      </c>
      <c r="CG122" s="834"/>
      <c r="CH122" s="834"/>
      <c r="CI122" s="834"/>
      <c r="CJ122" s="834"/>
      <c r="CK122" s="960"/>
      <c r="CL122" s="961"/>
      <c r="CM122" s="961"/>
      <c r="CN122" s="961"/>
      <c r="CO122" s="962"/>
      <c r="CP122" s="830" t="s">
        <v>464</v>
      </c>
      <c r="CQ122" s="831"/>
      <c r="CR122" s="831"/>
      <c r="CS122" s="831"/>
      <c r="CT122" s="831"/>
      <c r="CU122" s="831"/>
      <c r="CV122" s="831"/>
      <c r="CW122" s="831"/>
      <c r="CX122" s="831"/>
      <c r="CY122" s="831"/>
      <c r="CZ122" s="831"/>
      <c r="DA122" s="831"/>
      <c r="DB122" s="831"/>
      <c r="DC122" s="831"/>
      <c r="DD122" s="831"/>
      <c r="DE122" s="831"/>
      <c r="DF122" s="832"/>
      <c r="DG122" s="791">
        <v>20238</v>
      </c>
      <c r="DH122" s="792"/>
      <c r="DI122" s="792"/>
      <c r="DJ122" s="792"/>
      <c r="DK122" s="792"/>
      <c r="DL122" s="792">
        <v>11141</v>
      </c>
      <c r="DM122" s="792"/>
      <c r="DN122" s="792"/>
      <c r="DO122" s="792"/>
      <c r="DP122" s="792"/>
      <c r="DQ122" s="792">
        <v>5322</v>
      </c>
      <c r="DR122" s="792"/>
      <c r="DS122" s="792"/>
      <c r="DT122" s="792"/>
      <c r="DU122" s="792"/>
      <c r="DV122" s="795">
        <v>0.1</v>
      </c>
      <c r="DW122" s="795"/>
      <c r="DX122" s="795"/>
      <c r="DY122" s="795"/>
      <c r="DZ122" s="796"/>
    </row>
    <row r="123" spans="1:130" s="48" customFormat="1" ht="26.25" customHeight="1" x14ac:dyDescent="0.2">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272</v>
      </c>
      <c r="BA123" s="69"/>
      <c r="BB123" s="69"/>
      <c r="BC123" s="69"/>
      <c r="BD123" s="69"/>
      <c r="BE123" s="69"/>
      <c r="BF123" s="69"/>
      <c r="BG123" s="69"/>
      <c r="BH123" s="69"/>
      <c r="BI123" s="69"/>
      <c r="BJ123" s="69"/>
      <c r="BK123" s="69"/>
      <c r="BL123" s="69"/>
      <c r="BM123" s="69"/>
      <c r="BN123" s="69"/>
      <c r="BO123" s="802" t="s">
        <v>219</v>
      </c>
      <c r="BP123" s="816"/>
      <c r="BQ123" s="835">
        <v>9308019</v>
      </c>
      <c r="BR123" s="836"/>
      <c r="BS123" s="836"/>
      <c r="BT123" s="836"/>
      <c r="BU123" s="836"/>
      <c r="BV123" s="836">
        <v>9544781</v>
      </c>
      <c r="BW123" s="836"/>
      <c r="BX123" s="836"/>
      <c r="BY123" s="836"/>
      <c r="BZ123" s="836"/>
      <c r="CA123" s="836">
        <v>9378614</v>
      </c>
      <c r="CB123" s="836"/>
      <c r="CC123" s="836"/>
      <c r="CD123" s="836"/>
      <c r="CE123" s="836"/>
      <c r="CF123" s="817"/>
      <c r="CG123" s="818"/>
      <c r="CH123" s="818"/>
      <c r="CI123" s="818"/>
      <c r="CJ123" s="819"/>
      <c r="CK123" s="960"/>
      <c r="CL123" s="961"/>
      <c r="CM123" s="961"/>
      <c r="CN123" s="961"/>
      <c r="CO123" s="962"/>
      <c r="CP123" s="830" t="s">
        <v>26</v>
      </c>
      <c r="CQ123" s="831"/>
      <c r="CR123" s="831"/>
      <c r="CS123" s="831"/>
      <c r="CT123" s="831"/>
      <c r="CU123" s="831"/>
      <c r="CV123" s="831"/>
      <c r="CW123" s="831"/>
      <c r="CX123" s="831"/>
      <c r="CY123" s="831"/>
      <c r="CZ123" s="831"/>
      <c r="DA123" s="831"/>
      <c r="DB123" s="831"/>
      <c r="DC123" s="831"/>
      <c r="DD123" s="831"/>
      <c r="DE123" s="831"/>
      <c r="DF123" s="832"/>
      <c r="DG123" s="781" t="s">
        <v>197</v>
      </c>
      <c r="DH123" s="782"/>
      <c r="DI123" s="782"/>
      <c r="DJ123" s="782"/>
      <c r="DK123" s="783"/>
      <c r="DL123" s="784" t="s">
        <v>197</v>
      </c>
      <c r="DM123" s="782"/>
      <c r="DN123" s="782"/>
      <c r="DO123" s="782"/>
      <c r="DP123" s="783"/>
      <c r="DQ123" s="784" t="s">
        <v>197</v>
      </c>
      <c r="DR123" s="782"/>
      <c r="DS123" s="782"/>
      <c r="DT123" s="782"/>
      <c r="DU123" s="783"/>
      <c r="DV123" s="785" t="s">
        <v>197</v>
      </c>
      <c r="DW123" s="786"/>
      <c r="DX123" s="786"/>
      <c r="DY123" s="786"/>
      <c r="DZ123" s="787"/>
    </row>
    <row r="124" spans="1:130" s="48" customFormat="1" ht="26.25" customHeight="1" x14ac:dyDescent="0.2">
      <c r="A124" s="987"/>
      <c r="B124" s="983"/>
      <c r="C124" s="788" t="s">
        <v>338</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491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10.4</v>
      </c>
      <c r="BR124" s="841"/>
      <c r="BS124" s="841"/>
      <c r="BT124" s="841"/>
      <c r="BU124" s="841"/>
      <c r="BV124" s="841">
        <v>13.2</v>
      </c>
      <c r="BW124" s="841"/>
      <c r="BX124" s="841"/>
      <c r="BY124" s="841"/>
      <c r="BZ124" s="841"/>
      <c r="CA124" s="841">
        <v>24.3</v>
      </c>
      <c r="CB124" s="841"/>
      <c r="CC124" s="841"/>
      <c r="CD124" s="841"/>
      <c r="CE124" s="841"/>
      <c r="CF124" s="842"/>
      <c r="CG124" s="843"/>
      <c r="CH124" s="843"/>
      <c r="CI124" s="843"/>
      <c r="CJ124" s="844"/>
      <c r="CK124" s="963"/>
      <c r="CL124" s="963"/>
      <c r="CM124" s="963"/>
      <c r="CN124" s="963"/>
      <c r="CO124" s="964"/>
      <c r="CP124" s="830" t="s">
        <v>492</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2">
      <c r="A125" s="987"/>
      <c r="B125" s="983"/>
      <c r="C125" s="788" t="s">
        <v>487</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495</v>
      </c>
      <c r="CL125" s="958"/>
      <c r="CM125" s="958"/>
      <c r="CN125" s="958"/>
      <c r="CO125" s="959"/>
      <c r="CP125" s="772" t="s">
        <v>139</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2">
      <c r="A126" s="987"/>
      <c r="B126" s="983"/>
      <c r="C126" s="788" t="s">
        <v>488</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8802</v>
      </c>
      <c r="AB126" s="782"/>
      <c r="AC126" s="782"/>
      <c r="AD126" s="782"/>
      <c r="AE126" s="783"/>
      <c r="AF126" s="784" t="s">
        <v>197</v>
      </c>
      <c r="AG126" s="782"/>
      <c r="AH126" s="782"/>
      <c r="AI126" s="782"/>
      <c r="AJ126" s="783"/>
      <c r="AK126" s="784" t="s">
        <v>197</v>
      </c>
      <c r="AL126" s="782"/>
      <c r="AM126" s="782"/>
      <c r="AN126" s="782"/>
      <c r="AO126" s="783"/>
      <c r="AP126" s="785" t="s">
        <v>197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423</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2">
      <c r="A127" s="988"/>
      <c r="B127" s="985"/>
      <c r="C127" s="813" t="s">
        <v>75</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197</v>
      </c>
      <c r="AB127" s="782"/>
      <c r="AC127" s="782"/>
      <c r="AD127" s="782"/>
      <c r="AE127" s="783"/>
      <c r="AF127" s="784" t="s">
        <v>197</v>
      </c>
      <c r="AG127" s="782"/>
      <c r="AH127" s="782"/>
      <c r="AI127" s="782"/>
      <c r="AJ127" s="783"/>
      <c r="AK127" s="784" t="s">
        <v>197</v>
      </c>
      <c r="AL127" s="782"/>
      <c r="AM127" s="782"/>
      <c r="AN127" s="782"/>
      <c r="AO127" s="783"/>
      <c r="AP127" s="785" t="s">
        <v>197</v>
      </c>
      <c r="AQ127" s="786"/>
      <c r="AR127" s="786"/>
      <c r="AS127" s="786"/>
      <c r="AT127" s="787"/>
      <c r="AU127" s="56"/>
      <c r="AV127" s="56"/>
      <c r="AW127" s="56"/>
      <c r="AX127" s="845" t="s">
        <v>496</v>
      </c>
      <c r="AY127" s="846"/>
      <c r="AZ127" s="846"/>
      <c r="BA127" s="846"/>
      <c r="BB127" s="846"/>
      <c r="BC127" s="846"/>
      <c r="BD127" s="846"/>
      <c r="BE127" s="847"/>
      <c r="BF127" s="848" t="s">
        <v>446</v>
      </c>
      <c r="BG127" s="846"/>
      <c r="BH127" s="846"/>
      <c r="BI127" s="846"/>
      <c r="BJ127" s="846"/>
      <c r="BK127" s="846"/>
      <c r="BL127" s="847"/>
      <c r="BM127" s="848" t="s">
        <v>424</v>
      </c>
      <c r="BN127" s="846"/>
      <c r="BO127" s="846"/>
      <c r="BP127" s="846"/>
      <c r="BQ127" s="846"/>
      <c r="BR127" s="846"/>
      <c r="BS127" s="847"/>
      <c r="BT127" s="848" t="s">
        <v>412</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416</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2">
      <c r="A128" s="850" t="s">
        <v>497</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5</v>
      </c>
      <c r="X128" s="852"/>
      <c r="Y128" s="852"/>
      <c r="Z128" s="853"/>
      <c r="AA128" s="765">
        <v>2799</v>
      </c>
      <c r="AB128" s="766"/>
      <c r="AC128" s="766"/>
      <c r="AD128" s="766"/>
      <c r="AE128" s="767"/>
      <c r="AF128" s="768">
        <v>3925</v>
      </c>
      <c r="AG128" s="766"/>
      <c r="AH128" s="766"/>
      <c r="AI128" s="766"/>
      <c r="AJ128" s="767"/>
      <c r="AK128" s="768">
        <v>4450</v>
      </c>
      <c r="AL128" s="766"/>
      <c r="AM128" s="766"/>
      <c r="AN128" s="766"/>
      <c r="AO128" s="767"/>
      <c r="AP128" s="854"/>
      <c r="AQ128" s="855"/>
      <c r="AR128" s="855"/>
      <c r="AS128" s="855"/>
      <c r="AT128" s="856"/>
      <c r="AU128" s="56"/>
      <c r="AV128" s="56"/>
      <c r="AW128" s="56"/>
      <c r="AX128" s="762" t="s">
        <v>306</v>
      </c>
      <c r="AY128" s="763"/>
      <c r="AZ128" s="763"/>
      <c r="BA128" s="763"/>
      <c r="BB128" s="763"/>
      <c r="BC128" s="763"/>
      <c r="BD128" s="763"/>
      <c r="BE128" s="764"/>
      <c r="BF128" s="857" t="s">
        <v>197</v>
      </c>
      <c r="BG128" s="858"/>
      <c r="BH128" s="858"/>
      <c r="BI128" s="858"/>
      <c r="BJ128" s="858"/>
      <c r="BK128" s="858"/>
      <c r="BL128" s="859"/>
      <c r="BM128" s="857">
        <v>14.92</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403</v>
      </c>
      <c r="CQ128" s="656"/>
      <c r="CR128" s="656"/>
      <c r="CS128" s="656"/>
      <c r="CT128" s="656"/>
      <c r="CU128" s="656"/>
      <c r="CV128" s="656"/>
      <c r="CW128" s="656"/>
      <c r="CX128" s="656"/>
      <c r="CY128" s="656"/>
      <c r="CZ128" s="656"/>
      <c r="DA128" s="656"/>
      <c r="DB128" s="656"/>
      <c r="DC128" s="656"/>
      <c r="DD128" s="656"/>
      <c r="DE128" s="656"/>
      <c r="DF128" s="862"/>
      <c r="DG128" s="863">
        <v>65867</v>
      </c>
      <c r="DH128" s="864"/>
      <c r="DI128" s="864"/>
      <c r="DJ128" s="864"/>
      <c r="DK128" s="864"/>
      <c r="DL128" s="864">
        <v>59424</v>
      </c>
      <c r="DM128" s="864"/>
      <c r="DN128" s="864"/>
      <c r="DO128" s="864"/>
      <c r="DP128" s="864"/>
      <c r="DQ128" s="864">
        <v>52288</v>
      </c>
      <c r="DR128" s="864"/>
      <c r="DS128" s="864"/>
      <c r="DT128" s="864"/>
      <c r="DU128" s="864"/>
      <c r="DV128" s="865">
        <v>1.1000000000000001</v>
      </c>
      <c r="DW128" s="865"/>
      <c r="DX128" s="865"/>
      <c r="DY128" s="865"/>
      <c r="DZ128" s="866"/>
    </row>
    <row r="129" spans="1:131" s="48" customFormat="1" ht="26.25" customHeight="1" x14ac:dyDescent="0.2">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5291130</v>
      </c>
      <c r="AB129" s="782"/>
      <c r="AC129" s="782"/>
      <c r="AD129" s="782"/>
      <c r="AE129" s="783"/>
      <c r="AF129" s="784">
        <v>5167014</v>
      </c>
      <c r="AG129" s="782"/>
      <c r="AH129" s="782"/>
      <c r="AI129" s="782"/>
      <c r="AJ129" s="783"/>
      <c r="AK129" s="784">
        <v>5118832</v>
      </c>
      <c r="AL129" s="782"/>
      <c r="AM129" s="782"/>
      <c r="AN129" s="782"/>
      <c r="AO129" s="783"/>
      <c r="AP129" s="870"/>
      <c r="AQ129" s="871"/>
      <c r="AR129" s="871"/>
      <c r="AS129" s="871"/>
      <c r="AT129" s="872"/>
      <c r="AU129" s="67"/>
      <c r="AV129" s="67"/>
      <c r="AW129" s="67"/>
      <c r="AX129" s="873" t="s">
        <v>114</v>
      </c>
      <c r="AY129" s="789"/>
      <c r="AZ129" s="789"/>
      <c r="BA129" s="789"/>
      <c r="BB129" s="789"/>
      <c r="BC129" s="789"/>
      <c r="BD129" s="789"/>
      <c r="BE129" s="790"/>
      <c r="BF129" s="874" t="s">
        <v>197</v>
      </c>
      <c r="BG129" s="875"/>
      <c r="BH129" s="875"/>
      <c r="BI129" s="875"/>
      <c r="BJ129" s="875"/>
      <c r="BK129" s="875"/>
      <c r="BL129" s="876"/>
      <c r="BM129" s="874">
        <v>19.920000000000002</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498</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500</v>
      </c>
      <c r="X130" s="868"/>
      <c r="Y130" s="868"/>
      <c r="Z130" s="869"/>
      <c r="AA130" s="781">
        <v>535753</v>
      </c>
      <c r="AB130" s="782"/>
      <c r="AC130" s="782"/>
      <c r="AD130" s="782"/>
      <c r="AE130" s="783"/>
      <c r="AF130" s="784">
        <v>516518</v>
      </c>
      <c r="AG130" s="782"/>
      <c r="AH130" s="782"/>
      <c r="AI130" s="782"/>
      <c r="AJ130" s="783"/>
      <c r="AK130" s="784">
        <v>525399</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7.7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175</v>
      </c>
      <c r="X131" s="885"/>
      <c r="Y131" s="885"/>
      <c r="Z131" s="886"/>
      <c r="AA131" s="820">
        <v>4755377</v>
      </c>
      <c r="AB131" s="821"/>
      <c r="AC131" s="821"/>
      <c r="AD131" s="821"/>
      <c r="AE131" s="822"/>
      <c r="AF131" s="823">
        <v>4650496</v>
      </c>
      <c r="AG131" s="821"/>
      <c r="AH131" s="821"/>
      <c r="AI131" s="821"/>
      <c r="AJ131" s="822"/>
      <c r="AK131" s="823">
        <v>4593433</v>
      </c>
      <c r="AL131" s="821"/>
      <c r="AM131" s="821"/>
      <c r="AN131" s="821"/>
      <c r="AO131" s="822"/>
      <c r="AP131" s="887"/>
      <c r="AQ131" s="888"/>
      <c r="AR131" s="888"/>
      <c r="AS131" s="888"/>
      <c r="AT131" s="889"/>
      <c r="AU131" s="67"/>
      <c r="AV131" s="67"/>
      <c r="AW131" s="67"/>
      <c r="AX131" s="890" t="s">
        <v>58</v>
      </c>
      <c r="AY131" s="656"/>
      <c r="AZ131" s="656"/>
      <c r="BA131" s="656"/>
      <c r="BB131" s="656"/>
      <c r="BC131" s="656"/>
      <c r="BD131" s="656"/>
      <c r="BE131" s="862"/>
      <c r="BF131" s="891">
        <v>24.3</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501</v>
      </c>
      <c r="W132" s="897"/>
      <c r="X132" s="897"/>
      <c r="Y132" s="897"/>
      <c r="Z132" s="898"/>
      <c r="AA132" s="899">
        <v>7.2019736820000002</v>
      </c>
      <c r="AB132" s="900"/>
      <c r="AC132" s="900"/>
      <c r="AD132" s="900"/>
      <c r="AE132" s="901"/>
      <c r="AF132" s="902">
        <v>8.2204134779999993</v>
      </c>
      <c r="AG132" s="900"/>
      <c r="AH132" s="900"/>
      <c r="AI132" s="900"/>
      <c r="AJ132" s="901"/>
      <c r="AK132" s="902">
        <v>7.7551147479999996</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83</v>
      </c>
      <c r="W133" s="904"/>
      <c r="X133" s="904"/>
      <c r="Y133" s="904"/>
      <c r="Z133" s="905"/>
      <c r="AA133" s="906">
        <v>7.4</v>
      </c>
      <c r="AB133" s="907"/>
      <c r="AC133" s="907"/>
      <c r="AD133" s="907"/>
      <c r="AE133" s="908"/>
      <c r="AF133" s="906">
        <v>7.4</v>
      </c>
      <c r="AG133" s="907"/>
      <c r="AH133" s="907"/>
      <c r="AI133" s="907"/>
      <c r="AJ133" s="908"/>
      <c r="AK133" s="906">
        <v>7.7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6obBRTG3ecP5Hu1esWUvlTKplicFUwMazn5hGbVbQ1yI69o4LYMS3Wk9Tz6eS3eMch01OTWhpTFn4L4EdXkzw==" saltValue="M7W/T6ryerMVgqOxvMuR7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57" zoomScale="60" zoomScaleNormal="85" workbookViewId="0">
      <selection activeCell="BA54" sqref="BA54"/>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96</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LUwwTW/GS0MOge8WbansNQvo7+lcVbbYj7y9Fk/lVMEPFcA3IQrWhHR7jcuLis9L5mAHNpVxTXUxVOJUjh557g==" saltValue="ZKMzD5Eruik2xZg0o5/UK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2" zoomScale="75" zoomScaleNormal="75" zoomScaleSheetLayoutView="55" workbookViewId="0">
      <selection activeCell="BJ89" sqref="BJ89"/>
    </sheetView>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ApyyA/T6dsDvEP99MTsxFPyBpxFSPv4vOqjhwkd+t0GQKheec5h5AsgV48wOX9G8ayFuOfAQqtueQtutyxH+AQ==" saltValue="W/L0crukI4HggX4dG9Ato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84</v>
      </c>
      <c r="AP7" s="127"/>
      <c r="AQ7" s="138" t="s">
        <v>503</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504</v>
      </c>
      <c r="AQ8" s="139" t="s">
        <v>505</v>
      </c>
      <c r="AR8" s="153" t="s">
        <v>506</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507</v>
      </c>
      <c r="AL9" s="990"/>
      <c r="AM9" s="990"/>
      <c r="AN9" s="991"/>
      <c r="AO9" s="117">
        <v>1491830</v>
      </c>
      <c r="AP9" s="117">
        <v>91456</v>
      </c>
      <c r="AQ9" s="140">
        <v>102178</v>
      </c>
      <c r="AR9" s="154">
        <v>-10.5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159278</v>
      </c>
      <c r="AP10" s="118">
        <v>9764</v>
      </c>
      <c r="AQ10" s="141">
        <v>12375</v>
      </c>
      <c r="AR10" s="155">
        <v>-21.1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401</v>
      </c>
      <c r="AL11" s="990"/>
      <c r="AM11" s="990"/>
      <c r="AN11" s="991"/>
      <c r="AO11" s="118" t="s">
        <v>197</v>
      </c>
      <c r="AP11" s="118" t="s">
        <v>197</v>
      </c>
      <c r="AQ11" s="141">
        <v>998</v>
      </c>
      <c r="AR11" s="155" t="s">
        <v>197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197</v>
      </c>
      <c r="AP12" s="118" t="s">
        <v>197</v>
      </c>
      <c r="AQ12" s="141">
        <v>0</v>
      </c>
      <c r="AR12" s="155" t="s">
        <v>197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508</v>
      </c>
      <c r="AL13" s="990"/>
      <c r="AM13" s="990"/>
      <c r="AN13" s="991"/>
      <c r="AO13" s="118">
        <v>64791</v>
      </c>
      <c r="AP13" s="118">
        <v>3972</v>
      </c>
      <c r="AQ13" s="141">
        <v>3569</v>
      </c>
      <c r="AR13" s="155">
        <v>11.3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509</v>
      </c>
      <c r="AL14" s="990"/>
      <c r="AM14" s="990"/>
      <c r="AN14" s="991"/>
      <c r="AO14" s="118" t="s">
        <v>197</v>
      </c>
      <c r="AP14" s="118" t="s">
        <v>197</v>
      </c>
      <c r="AQ14" s="141">
        <v>2201</v>
      </c>
      <c r="AR14" s="155" t="s">
        <v>197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308</v>
      </c>
      <c r="AL15" s="993"/>
      <c r="AM15" s="993"/>
      <c r="AN15" s="994"/>
      <c r="AO15" s="118">
        <v>-84856</v>
      </c>
      <c r="AP15" s="118">
        <v>-5202</v>
      </c>
      <c r="AQ15" s="141">
        <v>-6242</v>
      </c>
      <c r="AR15" s="155">
        <v>-16.7</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272</v>
      </c>
      <c r="AL16" s="993"/>
      <c r="AM16" s="993"/>
      <c r="AN16" s="994"/>
      <c r="AO16" s="118">
        <v>1631043</v>
      </c>
      <c r="AP16" s="118">
        <v>99990</v>
      </c>
      <c r="AQ16" s="141">
        <v>115079</v>
      </c>
      <c r="AR16" s="155">
        <v>-13.1</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213</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335</v>
      </c>
      <c r="AQ20" s="142" t="s">
        <v>41</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511</v>
      </c>
      <c r="AL21" s="996"/>
      <c r="AM21" s="996"/>
      <c r="AN21" s="997"/>
      <c r="AO21" s="120">
        <v>9.69</v>
      </c>
      <c r="AP21" s="130">
        <v>9.93</v>
      </c>
      <c r="AQ21" s="143">
        <v>-0.24</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512</v>
      </c>
      <c r="AL22" s="996"/>
      <c r="AM22" s="996"/>
      <c r="AN22" s="997"/>
      <c r="AO22" s="121">
        <v>96.3</v>
      </c>
      <c r="AP22" s="131">
        <v>96.1</v>
      </c>
      <c r="AQ22" s="144">
        <v>0.2</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998" t="s">
        <v>513</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2" x14ac:dyDescent="0.2">
      <c r="A27" s="85"/>
      <c r="AO27" s="90"/>
      <c r="AP27" s="90"/>
      <c r="AQ27" s="90"/>
      <c r="AR27" s="90"/>
      <c r="AS27" s="90"/>
      <c r="AT27" s="90"/>
    </row>
    <row r="28" spans="1:46" ht="16.2" x14ac:dyDescent="0.2">
      <c r="A28" s="82" t="s">
        <v>260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118</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84</v>
      </c>
      <c r="AP30" s="127"/>
      <c r="AQ30" s="138" t="s">
        <v>503</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504</v>
      </c>
      <c r="AQ31" s="139" t="s">
        <v>505</v>
      </c>
      <c r="AR31" s="153" t="s">
        <v>506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514</v>
      </c>
      <c r="AL32" s="1000"/>
      <c r="AM32" s="1000"/>
      <c r="AN32" s="1001"/>
      <c r="AO32" s="118">
        <v>667684</v>
      </c>
      <c r="AP32" s="118">
        <v>40932</v>
      </c>
      <c r="AQ32" s="145">
        <v>55825</v>
      </c>
      <c r="AR32" s="155">
        <v>-26.7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515</v>
      </c>
      <c r="AL33" s="1000"/>
      <c r="AM33" s="1000"/>
      <c r="AN33" s="1001"/>
      <c r="AO33" s="118" t="s">
        <v>197</v>
      </c>
      <c r="AP33" s="118" t="s">
        <v>197</v>
      </c>
      <c r="AQ33" s="145">
        <v>10</v>
      </c>
      <c r="AR33" s="155" t="s">
        <v>197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516</v>
      </c>
      <c r="AL34" s="1000"/>
      <c r="AM34" s="1000"/>
      <c r="AN34" s="1001"/>
      <c r="AO34" s="118" t="s">
        <v>197</v>
      </c>
      <c r="AP34" s="118" t="s">
        <v>197</v>
      </c>
      <c r="AQ34" s="145">
        <v>2</v>
      </c>
      <c r="AR34" s="155" t="s">
        <v>197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517</v>
      </c>
      <c r="AL35" s="1000"/>
      <c r="AM35" s="1000"/>
      <c r="AN35" s="1001"/>
      <c r="AO35" s="118">
        <v>205426</v>
      </c>
      <c r="AP35" s="118">
        <v>12594</v>
      </c>
      <c r="AQ35" s="145">
        <v>20336</v>
      </c>
      <c r="AR35" s="155">
        <v>-38.1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37</v>
      </c>
      <c r="AL36" s="1000"/>
      <c r="AM36" s="1000"/>
      <c r="AN36" s="1001"/>
      <c r="AO36" s="118">
        <v>12965</v>
      </c>
      <c r="AP36" s="118">
        <v>795</v>
      </c>
      <c r="AQ36" s="145">
        <v>2951</v>
      </c>
      <c r="AR36" s="155">
        <v>-73.099999999999994</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348</v>
      </c>
      <c r="AL37" s="1000"/>
      <c r="AM37" s="1000"/>
      <c r="AN37" s="1001"/>
      <c r="AO37" s="118" t="s">
        <v>197</v>
      </c>
      <c r="AP37" s="118" t="s">
        <v>197</v>
      </c>
      <c r="AQ37" s="145">
        <v>682</v>
      </c>
      <c r="AR37" s="155" t="s">
        <v>197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518</v>
      </c>
      <c r="AL38" s="1003"/>
      <c r="AM38" s="1003"/>
      <c r="AN38" s="1004"/>
      <c r="AO38" s="122" t="s">
        <v>197</v>
      </c>
      <c r="AP38" s="122" t="s">
        <v>197</v>
      </c>
      <c r="AQ38" s="146">
        <v>2</v>
      </c>
      <c r="AR38" s="144" t="s">
        <v>197</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81</v>
      </c>
      <c r="AL39" s="1003"/>
      <c r="AM39" s="1003"/>
      <c r="AN39" s="1004"/>
      <c r="AO39" s="118">
        <v>-4450</v>
      </c>
      <c r="AP39" s="118">
        <v>-273</v>
      </c>
      <c r="AQ39" s="145">
        <v>-2058</v>
      </c>
      <c r="AR39" s="155">
        <v>-86.7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519</v>
      </c>
      <c r="AL40" s="1000"/>
      <c r="AM40" s="1000"/>
      <c r="AN40" s="1001"/>
      <c r="AO40" s="118">
        <v>-525399</v>
      </c>
      <c r="AP40" s="118">
        <v>-32209</v>
      </c>
      <c r="AQ40" s="145">
        <v>-53145</v>
      </c>
      <c r="AR40" s="155">
        <v>-39.4</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388</v>
      </c>
      <c r="AL41" s="1006"/>
      <c r="AM41" s="1006"/>
      <c r="AN41" s="1007"/>
      <c r="AO41" s="118">
        <v>356226</v>
      </c>
      <c r="AP41" s="118">
        <v>21838</v>
      </c>
      <c r="AQ41" s="145">
        <v>24606</v>
      </c>
      <c r="AR41" s="155">
        <v>-11.2</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84</v>
      </c>
      <c r="AN49" s="1008" t="s">
        <v>447</v>
      </c>
      <c r="AO49" s="1009"/>
      <c r="AP49" s="1009"/>
      <c r="AQ49" s="1009"/>
      <c r="AR49" s="101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493</v>
      </c>
      <c r="AO50" s="124" t="s">
        <v>494</v>
      </c>
      <c r="AP50" s="135" t="s">
        <v>522</v>
      </c>
      <c r="AQ50" s="148" t="s">
        <v>383</v>
      </c>
      <c r="AR50" s="158" t="s">
        <v>523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1325624</v>
      </c>
      <c r="AN51" s="115">
        <v>77941</v>
      </c>
      <c r="AO51" s="125">
        <v>64.599999999999994</v>
      </c>
      <c r="AP51" s="136">
        <v>83103</v>
      </c>
      <c r="AQ51" s="149">
        <v>-13.8</v>
      </c>
      <c r="AR51" s="159">
        <v>78.400000000000006</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1170308</v>
      </c>
      <c r="AN52" s="116">
        <v>68809</v>
      </c>
      <c r="AO52" s="126">
        <v>158.5</v>
      </c>
      <c r="AP52" s="137">
        <v>41378</v>
      </c>
      <c r="AQ52" s="150">
        <v>3.7</v>
      </c>
      <c r="AR52" s="160">
        <v>154.80000000000001</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482</v>
      </c>
      <c r="AL53" s="103"/>
      <c r="AM53" s="108">
        <v>1648944</v>
      </c>
      <c r="AN53" s="115">
        <v>98058</v>
      </c>
      <c r="AO53" s="125">
        <v>25.8</v>
      </c>
      <c r="AP53" s="136">
        <v>84459</v>
      </c>
      <c r="AQ53" s="149">
        <v>1.6</v>
      </c>
      <c r="AR53" s="159">
        <v>24.2</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1159359</v>
      </c>
      <c r="AN54" s="116">
        <v>68944</v>
      </c>
      <c r="AO54" s="126">
        <v>0.2</v>
      </c>
      <c r="AP54" s="137">
        <v>47314</v>
      </c>
      <c r="AQ54" s="150">
        <v>14.3</v>
      </c>
      <c r="AR54" s="160">
        <v>-14.1</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317</v>
      </c>
      <c r="AL55" s="103"/>
      <c r="AM55" s="108">
        <v>1054971</v>
      </c>
      <c r="AN55" s="115">
        <v>63316</v>
      </c>
      <c r="AO55" s="125">
        <v>-35.4</v>
      </c>
      <c r="AP55" s="136">
        <v>74568</v>
      </c>
      <c r="AQ55" s="149">
        <v>-11.7</v>
      </c>
      <c r="AR55" s="159">
        <v>-23.7</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807813</v>
      </c>
      <c r="AN56" s="116">
        <v>48482</v>
      </c>
      <c r="AO56" s="126">
        <v>-29.7</v>
      </c>
      <c r="AP56" s="137">
        <v>42558</v>
      </c>
      <c r="AQ56" s="150">
        <v>-10.1</v>
      </c>
      <c r="AR56" s="160">
        <v>-19.600000000000001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135</v>
      </c>
      <c r="AL57" s="103"/>
      <c r="AM57" s="108">
        <v>1462102</v>
      </c>
      <c r="AN57" s="115">
        <v>88671</v>
      </c>
      <c r="AO57" s="125">
        <v>40</v>
      </c>
      <c r="AP57" s="136">
        <v>73693</v>
      </c>
      <c r="AQ57" s="149">
        <v>-1.2</v>
      </c>
      <c r="AR57" s="159">
        <v>41.2</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1023742</v>
      </c>
      <c r="AN58" s="116">
        <v>62086</v>
      </c>
      <c r="AO58" s="126">
        <v>28.1</v>
      </c>
      <c r="AP58" s="137">
        <v>44203</v>
      </c>
      <c r="AQ58" s="150">
        <v>3.9</v>
      </c>
      <c r="AR58" s="160">
        <v>24.2</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525</v>
      </c>
      <c r="AL59" s="103"/>
      <c r="AM59" s="108">
        <v>2041050</v>
      </c>
      <c r="AN59" s="115">
        <v>125126</v>
      </c>
      <c r="AO59" s="125">
        <v>41.1</v>
      </c>
      <c r="AP59" s="136">
        <v>79401</v>
      </c>
      <c r="AQ59" s="149">
        <v>7.7</v>
      </c>
      <c r="AR59" s="159">
        <v>33.4</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627080</v>
      </c>
      <c r="AN60" s="116">
        <v>38443</v>
      </c>
      <c r="AO60" s="126">
        <v>-38.1</v>
      </c>
      <c r="AP60" s="137">
        <v>49347</v>
      </c>
      <c r="AQ60" s="150">
        <v>11.6</v>
      </c>
      <c r="AR60" s="160">
        <v>-49.7</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1506538</v>
      </c>
      <c r="AN61" s="115">
        <v>90622</v>
      </c>
      <c r="AO61" s="125">
        <v>27.2</v>
      </c>
      <c r="AP61" s="136">
        <v>79045</v>
      </c>
      <c r="AQ61" s="151">
        <v>-3.5</v>
      </c>
      <c r="AR61" s="159">
        <v>30.7</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957660</v>
      </c>
      <c r="AN62" s="116">
        <v>57353</v>
      </c>
      <c r="AO62" s="126">
        <v>23.8</v>
      </c>
      <c r="AP62" s="137">
        <v>44960</v>
      </c>
      <c r="AQ62" s="150">
        <v>4.7</v>
      </c>
      <c r="AR62" s="160">
        <v>19.100000000000001</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83dindDH/giU8IQ4Z9WT4vqkzYt1GRfxGiyyTnWz3szxIpYXjlRvHeRf1Otfh/7tPF6ilVcGdUMI17yMMfU8kQ==" saltValue="tFVVuVnQkh+xYvYlXqWHR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0" spans="125:125" ht="13.5" hidden="1" customHeight="1" x14ac:dyDescent="0.2"/>
    <row r="121" spans="125:125" ht="13.5" hidden="1" customHeight="1" x14ac:dyDescent="0.2">
      <c r="DU121" s="78"/>
    </row>
  </sheetData>
  <sheetProtection algorithmName="SHA-512" hashValue="DrRaaxhNWtjhQxBUpT6SBFX102Mu6XRPM4Q04Vfln2ZSElYSTeqLQOeNff0Fkj0a6pwzpF/7K8GY/rURKr+3Vg==" saltValue="Bq1JOTzHXNYu+0Z8wa3/G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60" zoomScaleNormal="60" zoomScaleSheetLayoutView="55" workbookViewId="0">
      <selection activeCell="AG103" sqref="AG103"/>
    </sheetView>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4IELPqujcePjGypu0kVFUjlZWgXh/fJjyNgOcY13NOwNaxCBK+2dSWtUG9fZobWMDcfCwjDhGVsfS/iaoT4qhQ==" saltValue="8K6+I5BVDJdpxM5DYHJ2U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31" zoomScale="70" zoomScaleNormal="70" zoomScaleSheetLayoutView="100" workbookViewId="0">
      <selection activeCell="H47" sqref="H47"/>
    </sheetView>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8</v>
      </c>
      <c r="C46" s="171"/>
      <c r="D46" s="171"/>
      <c r="E46" s="172" t="s">
        <v>17</v>
      </c>
      <c r="F46" s="173" t="s">
        <v>528</v>
      </c>
      <c r="G46" s="177" t="s">
        <v>529</v>
      </c>
      <c r="H46" s="177" t="s">
        <v>530</v>
      </c>
      <c r="I46" s="177" t="s">
        <v>531</v>
      </c>
      <c r="J46" s="182" t="s">
        <v>251</v>
      </c>
    </row>
    <row r="47" spans="2:10" ht="57.75" customHeight="1" x14ac:dyDescent="0.2">
      <c r="B47" s="168"/>
      <c r="C47" s="1015" t="s">
        <v>3</v>
      </c>
      <c r="D47" s="1015"/>
      <c r="E47" s="1016"/>
      <c r="F47" s="174">
        <v>19.18</v>
      </c>
      <c r="G47" s="178">
        <v>21.62</v>
      </c>
      <c r="H47" s="178">
        <v>16.7</v>
      </c>
      <c r="I47" s="178">
        <v>20.14</v>
      </c>
      <c r="J47" s="183">
        <v>20.11</v>
      </c>
    </row>
    <row r="48" spans="2:10" ht="57.75" customHeight="1" x14ac:dyDescent="0.2">
      <c r="B48" s="169"/>
      <c r="C48" s="1017" t="s">
        <v>9</v>
      </c>
      <c r="D48" s="1017"/>
      <c r="E48" s="1018"/>
      <c r="F48" s="175">
        <v>4.22</v>
      </c>
      <c r="G48" s="179">
        <v>3.48</v>
      </c>
      <c r="H48" s="179">
        <v>12.15</v>
      </c>
      <c r="I48" s="179">
        <v>9.02</v>
      </c>
      <c r="J48" s="184">
        <v>2.96</v>
      </c>
    </row>
    <row r="49" spans="2:10" ht="57.75" customHeight="1" x14ac:dyDescent="0.2">
      <c r="B49" s="170"/>
      <c r="C49" s="1019" t="s">
        <v>16</v>
      </c>
      <c r="D49" s="1019"/>
      <c r="E49" s="1020"/>
      <c r="F49" s="176" t="s">
        <v>409</v>
      </c>
      <c r="G49" s="180">
        <v>3.39</v>
      </c>
      <c r="H49" s="180">
        <v>4.29</v>
      </c>
      <c r="I49" s="180" t="s">
        <v>161</v>
      </c>
      <c r="J49" s="185" t="s">
        <v>532</v>
      </c>
    </row>
    <row r="50" spans="2:10" ht="13.2" x14ac:dyDescent="0.2"/>
  </sheetData>
  <sheetProtection algorithmName="SHA-512" hashValue="+xny42xRIAonVvaIZ48Ld80VgcuitPS/Xc8qFDYzBTSNdT75BwtiWxVej0GS7rIbY23Tn1YggcAOS53eh2trnA==" saltValue="FEmCjBpowu5og24tVPdfu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9" zoomScale="60" zoomScaleNormal="60" zoomScaleSheetLayoutView="100" workbookViewId="0">
      <selection activeCell="I36" sqref="I36"/>
    </sheetView>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528</v>
      </c>
      <c r="G33" s="201" t="s">
        <v>529</v>
      </c>
      <c r="H33" s="201" t="s">
        <v>530</v>
      </c>
      <c r="I33" s="201" t="s">
        <v>531</v>
      </c>
      <c r="J33" s="205" t="s">
        <v>251</v>
      </c>
      <c r="K33" s="186"/>
      <c r="L33" s="186"/>
      <c r="M33" s="186"/>
      <c r="N33" s="186"/>
      <c r="O33" s="186"/>
      <c r="P33" s="186"/>
    </row>
    <row r="34" spans="1:16" ht="39" customHeight="1" x14ac:dyDescent="0.2">
      <c r="A34" s="186"/>
      <c r="B34" s="188"/>
      <c r="C34" s="1021" t="s">
        <v>229</v>
      </c>
      <c r="D34" s="1021"/>
      <c r="E34" s="1022"/>
      <c r="F34" s="197" t="s">
        <v>533</v>
      </c>
      <c r="G34" s="202" t="s">
        <v>271</v>
      </c>
      <c r="H34" s="202" t="s">
        <v>534</v>
      </c>
      <c r="I34" s="202" t="s">
        <v>409</v>
      </c>
      <c r="J34" s="206" t="s">
        <v>112</v>
      </c>
      <c r="K34" s="186"/>
      <c r="L34" s="186"/>
      <c r="M34" s="186"/>
      <c r="N34" s="186"/>
      <c r="O34" s="186"/>
      <c r="P34" s="186"/>
    </row>
    <row r="35" spans="1:16" ht="39" customHeight="1" x14ac:dyDescent="0.2">
      <c r="A35" s="186"/>
      <c r="B35" s="189"/>
      <c r="C35" s="1023" t="s">
        <v>455</v>
      </c>
      <c r="D35" s="1023"/>
      <c r="E35" s="1024"/>
      <c r="F35" s="198">
        <v>2.48</v>
      </c>
      <c r="G35" s="203">
        <v>3.27</v>
      </c>
      <c r="H35" s="203">
        <v>3.38</v>
      </c>
      <c r="I35" s="203">
        <v>4.04</v>
      </c>
      <c r="J35" s="207">
        <v>5.21</v>
      </c>
      <c r="K35" s="186"/>
      <c r="L35" s="186"/>
      <c r="M35" s="186"/>
      <c r="N35" s="186"/>
      <c r="O35" s="186"/>
      <c r="P35" s="186"/>
    </row>
    <row r="36" spans="1:16" ht="39" customHeight="1" x14ac:dyDescent="0.2">
      <c r="A36" s="186"/>
      <c r="B36" s="189"/>
      <c r="C36" s="1023" t="s">
        <v>247</v>
      </c>
      <c r="D36" s="1023"/>
      <c r="E36" s="1024"/>
      <c r="F36" s="198">
        <v>3.77</v>
      </c>
      <c r="G36" s="203">
        <v>3.19</v>
      </c>
      <c r="H36" s="203">
        <v>2.4900000000000002</v>
      </c>
      <c r="I36" s="203">
        <v>0.61</v>
      </c>
      <c r="J36" s="207">
        <v>3.14</v>
      </c>
      <c r="K36" s="186"/>
      <c r="L36" s="186"/>
      <c r="M36" s="186"/>
      <c r="N36" s="186"/>
      <c r="O36" s="186"/>
      <c r="P36" s="186"/>
    </row>
    <row r="37" spans="1:16" ht="39" customHeight="1" x14ac:dyDescent="0.2">
      <c r="A37" s="186"/>
      <c r="B37" s="189"/>
      <c r="C37" s="1023" t="s">
        <v>453</v>
      </c>
      <c r="D37" s="1023"/>
      <c r="E37" s="1024"/>
      <c r="F37" s="198">
        <v>4.21</v>
      </c>
      <c r="G37" s="203">
        <v>3.47</v>
      </c>
      <c r="H37" s="203">
        <v>12.15</v>
      </c>
      <c r="I37" s="203">
        <v>9.02</v>
      </c>
      <c r="J37" s="207">
        <v>2.95</v>
      </c>
      <c r="K37" s="186"/>
      <c r="L37" s="186"/>
      <c r="M37" s="186"/>
      <c r="N37" s="186"/>
      <c r="O37" s="186"/>
      <c r="P37" s="186"/>
    </row>
    <row r="38" spans="1:16" ht="39" customHeight="1" x14ac:dyDescent="0.2">
      <c r="A38" s="186"/>
      <c r="B38" s="189"/>
      <c r="C38" s="1023" t="s">
        <v>26</v>
      </c>
      <c r="D38" s="1023"/>
      <c r="E38" s="1024"/>
      <c r="F38" s="198">
        <v>3.01</v>
      </c>
      <c r="G38" s="203">
        <v>1.65</v>
      </c>
      <c r="H38" s="203">
        <v>2.87</v>
      </c>
      <c r="I38" s="203">
        <v>3.86</v>
      </c>
      <c r="J38" s="207">
        <v>2.2599999999999998</v>
      </c>
      <c r="K38" s="186"/>
      <c r="L38" s="186"/>
      <c r="M38" s="186"/>
      <c r="N38" s="186"/>
      <c r="O38" s="186"/>
      <c r="P38" s="186"/>
    </row>
    <row r="39" spans="1:16" ht="39" customHeight="1" x14ac:dyDescent="0.2">
      <c r="A39" s="186"/>
      <c r="B39" s="189"/>
      <c r="C39" s="1023" t="s">
        <v>464</v>
      </c>
      <c r="D39" s="1023"/>
      <c r="E39" s="1024"/>
      <c r="F39" s="198">
        <v>2.74</v>
      </c>
      <c r="G39" s="203">
        <v>2.48</v>
      </c>
      <c r="H39" s="203">
        <v>2.21</v>
      </c>
      <c r="I39" s="203">
        <v>2.27</v>
      </c>
      <c r="J39" s="207">
        <v>2.1</v>
      </c>
      <c r="K39" s="186"/>
      <c r="L39" s="186"/>
      <c r="M39" s="186"/>
      <c r="N39" s="186"/>
      <c r="O39" s="186"/>
      <c r="P39" s="186"/>
    </row>
    <row r="40" spans="1:16" ht="39" customHeight="1" x14ac:dyDescent="0.2">
      <c r="A40" s="186"/>
      <c r="B40" s="189"/>
      <c r="C40" s="1023" t="s">
        <v>463</v>
      </c>
      <c r="D40" s="1023"/>
      <c r="E40" s="1024"/>
      <c r="F40" s="198">
        <v>0.2</v>
      </c>
      <c r="G40" s="203">
        <v>0.42</v>
      </c>
      <c r="H40" s="203">
        <v>0.47</v>
      </c>
      <c r="I40" s="203">
        <v>0.41</v>
      </c>
      <c r="J40" s="207">
        <v>0.69</v>
      </c>
      <c r="K40" s="186"/>
      <c r="L40" s="186"/>
      <c r="M40" s="186"/>
      <c r="N40" s="186"/>
      <c r="O40" s="186"/>
      <c r="P40" s="186"/>
    </row>
    <row r="41" spans="1:16" ht="39" customHeight="1" x14ac:dyDescent="0.2">
      <c r="A41" s="186"/>
      <c r="B41" s="189"/>
      <c r="C41" s="1023" t="s">
        <v>223</v>
      </c>
      <c r="D41" s="1023"/>
      <c r="E41" s="1024"/>
      <c r="F41" s="198">
        <v>0</v>
      </c>
      <c r="G41" s="203">
        <v>0</v>
      </c>
      <c r="H41" s="203">
        <v>0</v>
      </c>
      <c r="I41" s="203">
        <v>0.01</v>
      </c>
      <c r="J41" s="207">
        <v>0.01</v>
      </c>
      <c r="K41" s="186"/>
      <c r="L41" s="186"/>
      <c r="M41" s="186"/>
      <c r="N41" s="186"/>
      <c r="O41" s="186"/>
      <c r="P41" s="186"/>
    </row>
    <row r="42" spans="1:16" ht="39" customHeight="1" x14ac:dyDescent="0.2">
      <c r="A42" s="186"/>
      <c r="B42" s="190"/>
      <c r="C42" s="1023" t="s">
        <v>535</v>
      </c>
      <c r="D42" s="1023"/>
      <c r="E42" s="1024"/>
      <c r="F42" s="198" t="s">
        <v>197</v>
      </c>
      <c r="G42" s="203" t="s">
        <v>197</v>
      </c>
      <c r="H42" s="203" t="s">
        <v>197</v>
      </c>
      <c r="I42" s="203" t="s">
        <v>197</v>
      </c>
      <c r="J42" s="207" t="s">
        <v>197</v>
      </c>
      <c r="K42" s="186"/>
      <c r="L42" s="186"/>
      <c r="M42" s="186"/>
      <c r="N42" s="186"/>
      <c r="O42" s="186"/>
      <c r="P42" s="186"/>
    </row>
    <row r="43" spans="1:16" ht="39" customHeight="1" x14ac:dyDescent="0.2">
      <c r="A43" s="186"/>
      <c r="B43" s="191"/>
      <c r="C43" s="1025" t="s">
        <v>489</v>
      </c>
      <c r="D43" s="1025"/>
      <c r="E43" s="1026"/>
      <c r="F43" s="199">
        <v>0</v>
      </c>
      <c r="G43" s="204">
        <v>0</v>
      </c>
      <c r="H43" s="204">
        <v>0</v>
      </c>
      <c r="I43" s="204">
        <v>0</v>
      </c>
      <c r="J43" s="208">
        <v>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Zpm8j3KoY3ZBp4u4Jpe7hI1PfVOt5wcR10eUudIsje5NlnoQb1u2q/4KjCFBlGJQvkrzXn0+3awfr8cUgKJr1Q==" saltValue="Mh/i0+JuS9EYzEeMFV06T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6" zoomScale="60" zoomScaleNormal="60" zoomScaleSheetLayoutView="55" workbookViewId="0">
      <selection activeCell="N48" sqref="N48"/>
    </sheetView>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
      <c r="A44" s="85"/>
      <c r="B44" s="209" t="s">
        <v>23</v>
      </c>
      <c r="C44" s="215"/>
      <c r="D44" s="215"/>
      <c r="E44" s="223"/>
      <c r="F44" s="223"/>
      <c r="G44" s="223"/>
      <c r="H44" s="223"/>
      <c r="I44" s="223"/>
      <c r="J44" s="226" t="s">
        <v>17</v>
      </c>
      <c r="K44" s="228" t="s">
        <v>528</v>
      </c>
      <c r="L44" s="237" t="s">
        <v>529</v>
      </c>
      <c r="M44" s="237" t="s">
        <v>530</v>
      </c>
      <c r="N44" s="237" t="s">
        <v>531</v>
      </c>
      <c r="O44" s="246" t="s">
        <v>251</v>
      </c>
      <c r="P44" s="85"/>
      <c r="Q44" s="85"/>
      <c r="R44" s="85"/>
      <c r="S44" s="85"/>
      <c r="T44" s="85"/>
      <c r="U44" s="85"/>
    </row>
    <row r="45" spans="1:21" ht="30.75" customHeight="1" x14ac:dyDescent="0.2">
      <c r="A45" s="85"/>
      <c r="B45" s="1052" t="s">
        <v>25</v>
      </c>
      <c r="C45" s="1053"/>
      <c r="D45" s="218"/>
      <c r="E45" s="1027" t="s">
        <v>22</v>
      </c>
      <c r="F45" s="1027"/>
      <c r="G45" s="1027"/>
      <c r="H45" s="1027"/>
      <c r="I45" s="1027"/>
      <c r="J45" s="1028"/>
      <c r="K45" s="229">
        <v>624</v>
      </c>
      <c r="L45" s="238">
        <v>631</v>
      </c>
      <c r="M45" s="238">
        <v>657</v>
      </c>
      <c r="N45" s="238">
        <v>663</v>
      </c>
      <c r="O45" s="247">
        <v>668</v>
      </c>
      <c r="P45" s="85"/>
      <c r="Q45" s="85"/>
      <c r="R45" s="85"/>
      <c r="S45" s="85"/>
      <c r="T45" s="85"/>
      <c r="U45" s="85"/>
    </row>
    <row r="46" spans="1:21" ht="30.75" customHeight="1" x14ac:dyDescent="0.2">
      <c r="A46" s="85"/>
      <c r="B46" s="1054"/>
      <c r="C46" s="1055"/>
      <c r="D46" s="219"/>
      <c r="E46" s="1029" t="s">
        <v>29</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2">
      <c r="A47" s="85"/>
      <c r="B47" s="1054"/>
      <c r="C47" s="1055"/>
      <c r="D47" s="219"/>
      <c r="E47" s="1029" t="s">
        <v>32</v>
      </c>
      <c r="F47" s="1029"/>
      <c r="G47" s="1029"/>
      <c r="H47" s="1029"/>
      <c r="I47" s="1029"/>
      <c r="J47" s="1030"/>
      <c r="K47" s="230" t="s">
        <v>197</v>
      </c>
      <c r="L47" s="239" t="s">
        <v>197</v>
      </c>
      <c r="M47" s="239" t="s">
        <v>197</v>
      </c>
      <c r="N47" s="239" t="s">
        <v>197</v>
      </c>
      <c r="O47" s="248" t="s">
        <v>197</v>
      </c>
      <c r="P47" s="85"/>
      <c r="Q47" s="85"/>
      <c r="R47" s="85"/>
      <c r="S47" s="85"/>
      <c r="T47" s="85"/>
      <c r="U47" s="85"/>
    </row>
    <row r="48" spans="1:21" ht="30.75" customHeight="1" x14ac:dyDescent="0.2">
      <c r="A48" s="85"/>
      <c r="B48" s="1054"/>
      <c r="C48" s="1055"/>
      <c r="D48" s="219"/>
      <c r="E48" s="1029" t="s">
        <v>38</v>
      </c>
      <c r="F48" s="1029"/>
      <c r="G48" s="1029"/>
      <c r="H48" s="1029"/>
      <c r="I48" s="1029"/>
      <c r="J48" s="1030"/>
      <c r="K48" s="230">
        <v>209</v>
      </c>
      <c r="L48" s="239">
        <v>191</v>
      </c>
      <c r="M48" s="239">
        <v>200</v>
      </c>
      <c r="N48" s="239">
        <v>223</v>
      </c>
      <c r="O48" s="248">
        <v>205</v>
      </c>
      <c r="P48" s="85"/>
      <c r="Q48" s="85"/>
      <c r="R48" s="85"/>
      <c r="S48" s="85"/>
      <c r="T48" s="85"/>
      <c r="U48" s="85"/>
    </row>
    <row r="49" spans="1:21" ht="30.75" customHeight="1" x14ac:dyDescent="0.2">
      <c r="A49" s="85"/>
      <c r="B49" s="1054"/>
      <c r="C49" s="1055"/>
      <c r="D49" s="219"/>
      <c r="E49" s="1029" t="s">
        <v>0</v>
      </c>
      <c r="F49" s="1029"/>
      <c r="G49" s="1029"/>
      <c r="H49" s="1029"/>
      <c r="I49" s="1029"/>
      <c r="J49" s="1030"/>
      <c r="K49" s="230">
        <v>10</v>
      </c>
      <c r="L49" s="239">
        <v>10</v>
      </c>
      <c r="M49" s="239">
        <v>15</v>
      </c>
      <c r="N49" s="239">
        <v>16</v>
      </c>
      <c r="O49" s="248">
        <v>13</v>
      </c>
      <c r="P49" s="85"/>
      <c r="Q49" s="85"/>
      <c r="R49" s="85"/>
      <c r="S49" s="85"/>
      <c r="T49" s="85"/>
      <c r="U49" s="85"/>
    </row>
    <row r="50" spans="1:21" ht="30.75" customHeight="1" x14ac:dyDescent="0.2">
      <c r="A50" s="85"/>
      <c r="B50" s="1054"/>
      <c r="C50" s="1055"/>
      <c r="D50" s="219"/>
      <c r="E50" s="1029" t="s">
        <v>40</v>
      </c>
      <c r="F50" s="1029"/>
      <c r="G50" s="1029"/>
      <c r="H50" s="1029"/>
      <c r="I50" s="1029"/>
      <c r="J50" s="1030"/>
      <c r="K50" s="230">
        <v>79</v>
      </c>
      <c r="L50" s="239">
        <v>48</v>
      </c>
      <c r="M50" s="239">
        <v>9</v>
      </c>
      <c r="N50" s="239" t="s">
        <v>197</v>
      </c>
      <c r="O50" s="248" t="s">
        <v>197</v>
      </c>
      <c r="P50" s="85"/>
      <c r="Q50" s="85"/>
      <c r="R50" s="85"/>
      <c r="S50" s="85"/>
      <c r="T50" s="85"/>
      <c r="U50" s="85"/>
    </row>
    <row r="51" spans="1:21" ht="30.75" customHeight="1" x14ac:dyDescent="0.2">
      <c r="A51" s="85"/>
      <c r="B51" s="1056"/>
      <c r="C51" s="1057"/>
      <c r="D51" s="220"/>
      <c r="E51" s="1029" t="s">
        <v>44</v>
      </c>
      <c r="F51" s="1029"/>
      <c r="G51" s="1029"/>
      <c r="H51" s="1029"/>
      <c r="I51" s="1029"/>
      <c r="J51" s="1030"/>
      <c r="K51" s="230">
        <v>0</v>
      </c>
      <c r="L51" s="239">
        <v>0</v>
      </c>
      <c r="M51" s="239" t="s">
        <v>197</v>
      </c>
      <c r="N51" s="239" t="s">
        <v>197</v>
      </c>
      <c r="O51" s="248" t="s">
        <v>197</v>
      </c>
      <c r="P51" s="85"/>
      <c r="Q51" s="85"/>
      <c r="R51" s="85"/>
      <c r="S51" s="85"/>
      <c r="T51" s="85"/>
      <c r="U51" s="85"/>
    </row>
    <row r="52" spans="1:21" ht="30.75" customHeight="1" x14ac:dyDescent="0.2">
      <c r="A52" s="85"/>
      <c r="B52" s="1031" t="s">
        <v>46</v>
      </c>
      <c r="C52" s="1032"/>
      <c r="D52" s="220"/>
      <c r="E52" s="1029" t="s">
        <v>47</v>
      </c>
      <c r="F52" s="1029"/>
      <c r="G52" s="1029"/>
      <c r="H52" s="1029"/>
      <c r="I52" s="1029"/>
      <c r="J52" s="1030"/>
      <c r="K52" s="230">
        <v>571</v>
      </c>
      <c r="L52" s="239">
        <v>557</v>
      </c>
      <c r="M52" s="239">
        <v>539</v>
      </c>
      <c r="N52" s="239">
        <v>521</v>
      </c>
      <c r="O52" s="248">
        <v>529</v>
      </c>
      <c r="P52" s="85"/>
      <c r="Q52" s="85"/>
      <c r="R52" s="85"/>
      <c r="S52" s="85"/>
      <c r="T52" s="85"/>
      <c r="U52" s="85"/>
    </row>
    <row r="53" spans="1:21" ht="30.75" customHeight="1" x14ac:dyDescent="0.2">
      <c r="A53" s="85"/>
      <c r="B53" s="1033" t="s">
        <v>48</v>
      </c>
      <c r="C53" s="1034"/>
      <c r="D53" s="221"/>
      <c r="E53" s="1035" t="s">
        <v>51</v>
      </c>
      <c r="F53" s="1035"/>
      <c r="G53" s="1035"/>
      <c r="H53" s="1035"/>
      <c r="I53" s="1035"/>
      <c r="J53" s="1036"/>
      <c r="K53" s="231">
        <v>351</v>
      </c>
      <c r="L53" s="240">
        <v>323</v>
      </c>
      <c r="M53" s="240">
        <v>342</v>
      </c>
      <c r="N53" s="240">
        <v>381</v>
      </c>
      <c r="O53" s="249">
        <v>357</v>
      </c>
      <c r="P53" s="85"/>
      <c r="Q53" s="85"/>
      <c r="R53" s="85"/>
      <c r="S53" s="85"/>
      <c r="T53" s="85"/>
      <c r="U53" s="85"/>
    </row>
    <row r="54" spans="1:21" ht="24" customHeight="1" x14ac:dyDescent="0.2">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24</v>
      </c>
      <c r="P56" s="85"/>
      <c r="Q56" s="85"/>
      <c r="R56" s="85"/>
      <c r="S56" s="85"/>
      <c r="T56" s="85"/>
      <c r="U56" s="85"/>
    </row>
    <row r="57" spans="1:21" ht="31.5" customHeight="1" x14ac:dyDescent="0.2">
      <c r="A57" s="85"/>
      <c r="B57" s="212"/>
      <c r="C57" s="217"/>
      <c r="D57" s="217"/>
      <c r="E57" s="224"/>
      <c r="F57" s="224"/>
      <c r="G57" s="224"/>
      <c r="H57" s="224"/>
      <c r="I57" s="224"/>
      <c r="J57" s="227" t="s">
        <v>17</v>
      </c>
      <c r="K57" s="233" t="s">
        <v>528</v>
      </c>
      <c r="L57" s="241" t="s">
        <v>529</v>
      </c>
      <c r="M57" s="241" t="s">
        <v>530</v>
      </c>
      <c r="N57" s="241" t="s">
        <v>531</v>
      </c>
      <c r="O57" s="251" t="s">
        <v>251</v>
      </c>
      <c r="P57" s="85"/>
      <c r="Q57" s="85"/>
      <c r="R57" s="85"/>
      <c r="S57" s="85"/>
      <c r="T57" s="85"/>
      <c r="U57" s="85"/>
    </row>
    <row r="58" spans="1:21" ht="31.5" customHeight="1" x14ac:dyDescent="0.2">
      <c r="B58" s="1046" t="s">
        <v>57</v>
      </c>
      <c r="C58" s="1047"/>
      <c r="D58" s="1037" t="s">
        <v>60</v>
      </c>
      <c r="E58" s="1038"/>
      <c r="F58" s="1038"/>
      <c r="G58" s="1038"/>
      <c r="H58" s="1038"/>
      <c r="I58" s="1038"/>
      <c r="J58" s="1039"/>
      <c r="K58" s="234" t="s">
        <v>197</v>
      </c>
      <c r="L58" s="242" t="s">
        <v>197</v>
      </c>
      <c r="M58" s="242" t="s">
        <v>197</v>
      </c>
      <c r="N58" s="242" t="s">
        <v>197</v>
      </c>
      <c r="O58" s="252" t="s">
        <v>197</v>
      </c>
    </row>
    <row r="59" spans="1:21" ht="31.5" customHeight="1" x14ac:dyDescent="0.2">
      <c r="B59" s="1048"/>
      <c r="C59" s="1049"/>
      <c r="D59" s="1040" t="s">
        <v>12</v>
      </c>
      <c r="E59" s="1041"/>
      <c r="F59" s="1041"/>
      <c r="G59" s="1041"/>
      <c r="H59" s="1041"/>
      <c r="I59" s="1041"/>
      <c r="J59" s="1042"/>
      <c r="K59" s="235" t="s">
        <v>197</v>
      </c>
      <c r="L59" s="243" t="s">
        <v>197</v>
      </c>
      <c r="M59" s="243" t="s">
        <v>197</v>
      </c>
      <c r="N59" s="243" t="s">
        <v>197</v>
      </c>
      <c r="O59" s="253" t="s">
        <v>197</v>
      </c>
    </row>
    <row r="60" spans="1:21" ht="31.5" customHeight="1" x14ac:dyDescent="0.2">
      <c r="B60" s="1050"/>
      <c r="C60" s="1051"/>
      <c r="D60" s="1043" t="s">
        <v>63</v>
      </c>
      <c r="E60" s="1044"/>
      <c r="F60" s="1044"/>
      <c r="G60" s="1044"/>
      <c r="H60" s="1044"/>
      <c r="I60" s="1044"/>
      <c r="J60" s="1045"/>
      <c r="K60" s="236" t="s">
        <v>197</v>
      </c>
      <c r="L60" s="244" t="s">
        <v>197</v>
      </c>
      <c r="M60" s="244" t="s">
        <v>197</v>
      </c>
      <c r="N60" s="244" t="s">
        <v>197</v>
      </c>
      <c r="O60" s="254" t="s">
        <v>197</v>
      </c>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lZPqTjzlQ3oR2V8m8AjhvZiIL6NpVCfN1WieZo3Ni2IsyEygu5llCKWciI7C61ohJn4rAhGcOFlpeQzF2qnN6A==" saltValue="f6LaiBeai+RGGWRVpZV+N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40" zoomScaleNormal="40" zoomScaleSheetLayoutView="100" workbookViewId="0">
      <selection activeCell="L45" sqref="L45"/>
    </sheetView>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
      <c r="B40" s="209" t="s">
        <v>23</v>
      </c>
      <c r="C40" s="215"/>
      <c r="D40" s="215"/>
      <c r="E40" s="223"/>
      <c r="F40" s="223"/>
      <c r="G40" s="223"/>
      <c r="H40" s="226" t="s">
        <v>17</v>
      </c>
      <c r="I40" s="228" t="s">
        <v>528</v>
      </c>
      <c r="J40" s="237" t="s">
        <v>529</v>
      </c>
      <c r="K40" s="237" t="s">
        <v>530</v>
      </c>
      <c r="L40" s="237" t="s">
        <v>531</v>
      </c>
      <c r="M40" s="266" t="s">
        <v>251</v>
      </c>
    </row>
    <row r="41" spans="2:13" ht="27.75" customHeight="1" x14ac:dyDescent="0.2">
      <c r="B41" s="1052" t="s">
        <v>34</v>
      </c>
      <c r="C41" s="1053"/>
      <c r="D41" s="218"/>
      <c r="E41" s="1058" t="s">
        <v>53</v>
      </c>
      <c r="F41" s="1058"/>
      <c r="G41" s="1058"/>
      <c r="H41" s="1059"/>
      <c r="I41" s="259">
        <v>7214</v>
      </c>
      <c r="J41" s="263">
        <v>7672</v>
      </c>
      <c r="K41" s="263">
        <v>7736</v>
      </c>
      <c r="L41" s="263">
        <v>7958</v>
      </c>
      <c r="M41" s="267">
        <v>8552</v>
      </c>
    </row>
    <row r="42" spans="2:13" ht="27.75" customHeight="1" x14ac:dyDescent="0.2">
      <c r="B42" s="1054"/>
      <c r="C42" s="1055"/>
      <c r="D42" s="219"/>
      <c r="E42" s="1060" t="s">
        <v>69</v>
      </c>
      <c r="F42" s="1060"/>
      <c r="G42" s="1060"/>
      <c r="H42" s="1061"/>
      <c r="I42" s="260" t="s">
        <v>197</v>
      </c>
      <c r="J42" s="264" t="s">
        <v>197</v>
      </c>
      <c r="K42" s="264" t="s">
        <v>197</v>
      </c>
      <c r="L42" s="264" t="s">
        <v>197</v>
      </c>
      <c r="M42" s="268" t="s">
        <v>197</v>
      </c>
    </row>
    <row r="43" spans="2:13" ht="27.75" customHeight="1" x14ac:dyDescent="0.2">
      <c r="B43" s="1054"/>
      <c r="C43" s="1055"/>
      <c r="D43" s="219"/>
      <c r="E43" s="1060" t="s">
        <v>70</v>
      </c>
      <c r="F43" s="1060"/>
      <c r="G43" s="1060"/>
      <c r="H43" s="1061"/>
      <c r="I43" s="260">
        <v>1378</v>
      </c>
      <c r="J43" s="264">
        <v>1207</v>
      </c>
      <c r="K43" s="264">
        <v>1068</v>
      </c>
      <c r="L43" s="264">
        <v>938</v>
      </c>
      <c r="M43" s="268">
        <v>961</v>
      </c>
    </row>
    <row r="44" spans="2:13" ht="27.75" customHeight="1" x14ac:dyDescent="0.2">
      <c r="B44" s="1054"/>
      <c r="C44" s="1055"/>
      <c r="D44" s="219"/>
      <c r="E44" s="1060" t="s">
        <v>72</v>
      </c>
      <c r="F44" s="1060"/>
      <c r="G44" s="1060"/>
      <c r="H44" s="1061"/>
      <c r="I44" s="260">
        <v>180</v>
      </c>
      <c r="J44" s="264">
        <v>121</v>
      </c>
      <c r="K44" s="264">
        <v>103</v>
      </c>
      <c r="L44" s="264">
        <v>107</v>
      </c>
      <c r="M44" s="268">
        <v>96</v>
      </c>
    </row>
    <row r="45" spans="2:13" ht="27.75" customHeight="1" x14ac:dyDescent="0.2">
      <c r="B45" s="1054"/>
      <c r="C45" s="1055"/>
      <c r="D45" s="219"/>
      <c r="E45" s="1060" t="s">
        <v>74</v>
      </c>
      <c r="F45" s="1060"/>
      <c r="G45" s="1060"/>
      <c r="H45" s="1061"/>
      <c r="I45" s="260">
        <v>843</v>
      </c>
      <c r="J45" s="264">
        <v>890</v>
      </c>
      <c r="K45" s="264">
        <v>834</v>
      </c>
      <c r="L45" s="264">
        <v>1096</v>
      </c>
      <c r="M45" s="268">
        <v>835</v>
      </c>
    </row>
    <row r="46" spans="2:13" ht="27.75" customHeight="1" x14ac:dyDescent="0.2">
      <c r="B46" s="1054"/>
      <c r="C46" s="1055"/>
      <c r="D46" s="220"/>
      <c r="E46" s="1060" t="s">
        <v>73</v>
      </c>
      <c r="F46" s="1060"/>
      <c r="G46" s="1060"/>
      <c r="H46" s="1061"/>
      <c r="I46" s="260">
        <v>71</v>
      </c>
      <c r="J46" s="264">
        <v>69</v>
      </c>
      <c r="K46" s="264">
        <v>66</v>
      </c>
      <c r="L46" s="264">
        <v>59</v>
      </c>
      <c r="M46" s="268">
        <v>52</v>
      </c>
    </row>
    <row r="47" spans="2:13" ht="27.75" customHeight="1" x14ac:dyDescent="0.2">
      <c r="B47" s="1054"/>
      <c r="C47" s="1055"/>
      <c r="D47" s="256"/>
      <c r="E47" s="1062" t="s">
        <v>76</v>
      </c>
      <c r="F47" s="1063"/>
      <c r="G47" s="1063"/>
      <c r="H47" s="1064"/>
      <c r="I47" s="260" t="s">
        <v>197</v>
      </c>
      <c r="J47" s="264" t="s">
        <v>197</v>
      </c>
      <c r="K47" s="264" t="s">
        <v>197</v>
      </c>
      <c r="L47" s="264" t="s">
        <v>197</v>
      </c>
      <c r="M47" s="268" t="s">
        <v>197</v>
      </c>
    </row>
    <row r="48" spans="2:13" ht="27.75" customHeight="1" x14ac:dyDescent="0.2">
      <c r="B48" s="1054"/>
      <c r="C48" s="1055"/>
      <c r="D48" s="219"/>
      <c r="E48" s="1060" t="s">
        <v>80</v>
      </c>
      <c r="F48" s="1060"/>
      <c r="G48" s="1060"/>
      <c r="H48" s="1061"/>
      <c r="I48" s="260" t="s">
        <v>197</v>
      </c>
      <c r="J48" s="264" t="s">
        <v>197</v>
      </c>
      <c r="K48" s="264" t="s">
        <v>197</v>
      </c>
      <c r="L48" s="264" t="s">
        <v>197</v>
      </c>
      <c r="M48" s="268" t="s">
        <v>197</v>
      </c>
    </row>
    <row r="49" spans="2:13" ht="27.75" customHeight="1" x14ac:dyDescent="0.2">
      <c r="B49" s="1056"/>
      <c r="C49" s="1057"/>
      <c r="D49" s="219"/>
      <c r="E49" s="1060" t="s">
        <v>86</v>
      </c>
      <c r="F49" s="1060"/>
      <c r="G49" s="1060"/>
      <c r="H49" s="1061"/>
      <c r="I49" s="260" t="s">
        <v>197</v>
      </c>
      <c r="J49" s="264" t="s">
        <v>197</v>
      </c>
      <c r="K49" s="264" t="s">
        <v>197</v>
      </c>
      <c r="L49" s="264" t="s">
        <v>197</v>
      </c>
      <c r="M49" s="268" t="s">
        <v>197</v>
      </c>
    </row>
    <row r="50" spans="2:13" ht="27.75" customHeight="1" x14ac:dyDescent="0.2">
      <c r="B50" s="1067" t="s">
        <v>88</v>
      </c>
      <c r="C50" s="1068"/>
      <c r="D50" s="257"/>
      <c r="E50" s="1060" t="s">
        <v>90</v>
      </c>
      <c r="F50" s="1060"/>
      <c r="G50" s="1060"/>
      <c r="H50" s="1061"/>
      <c r="I50" s="260">
        <v>2888</v>
      </c>
      <c r="J50" s="264">
        <v>3156</v>
      </c>
      <c r="K50" s="264">
        <v>3264</v>
      </c>
      <c r="L50" s="264">
        <v>3296</v>
      </c>
      <c r="M50" s="268">
        <v>3113</v>
      </c>
    </row>
    <row r="51" spans="2:13" ht="27.75" customHeight="1" x14ac:dyDescent="0.2">
      <c r="B51" s="1054"/>
      <c r="C51" s="1055"/>
      <c r="D51" s="219"/>
      <c r="E51" s="1060" t="s">
        <v>93</v>
      </c>
      <c r="F51" s="1060"/>
      <c r="G51" s="1060"/>
      <c r="H51" s="1061"/>
      <c r="I51" s="260">
        <v>95</v>
      </c>
      <c r="J51" s="264">
        <v>91</v>
      </c>
      <c r="K51" s="264">
        <v>102</v>
      </c>
      <c r="L51" s="264">
        <v>128</v>
      </c>
      <c r="M51" s="268">
        <v>171</v>
      </c>
    </row>
    <row r="52" spans="2:13" ht="27.75" customHeight="1" x14ac:dyDescent="0.2">
      <c r="B52" s="1056"/>
      <c r="C52" s="1057"/>
      <c r="D52" s="219"/>
      <c r="E52" s="1060" t="s">
        <v>42</v>
      </c>
      <c r="F52" s="1060"/>
      <c r="G52" s="1060"/>
      <c r="H52" s="1061"/>
      <c r="I52" s="260">
        <v>5780</v>
      </c>
      <c r="J52" s="264">
        <v>5901</v>
      </c>
      <c r="K52" s="264">
        <v>5942</v>
      </c>
      <c r="L52" s="264">
        <v>6121</v>
      </c>
      <c r="M52" s="268">
        <v>6095</v>
      </c>
    </row>
    <row r="53" spans="2:13" ht="27.75" customHeight="1" x14ac:dyDescent="0.2">
      <c r="B53" s="1033" t="s">
        <v>48</v>
      </c>
      <c r="C53" s="1034"/>
      <c r="D53" s="221"/>
      <c r="E53" s="1065" t="s">
        <v>95</v>
      </c>
      <c r="F53" s="1065"/>
      <c r="G53" s="1065"/>
      <c r="H53" s="1066"/>
      <c r="I53" s="261">
        <v>924</v>
      </c>
      <c r="J53" s="265">
        <v>811</v>
      </c>
      <c r="K53" s="265">
        <v>499</v>
      </c>
      <c r="L53" s="265">
        <v>614</v>
      </c>
      <c r="M53" s="269">
        <v>1117</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0P0wc0mICKuB6/hycSioGZKlTRfXIxTk2ctGvjcPhh2hDHW9bunI/CWKHkbIQfHTvkLQX5gunBVU5pAZCmu8oQ==" saltValue="YGYDsqLLsn1WZCdyhZg32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7" zoomScale="50" zoomScaleNormal="50" zoomScaleSheetLayoutView="100" workbookViewId="0">
      <selection activeCell="H55" sqref="H55"/>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91</v>
      </c>
    </row>
    <row r="54" spans="2:8" ht="29.25" customHeight="1" x14ac:dyDescent="0.25">
      <c r="B54" s="270" t="s">
        <v>8</v>
      </c>
      <c r="C54" s="276"/>
      <c r="D54" s="276"/>
      <c r="E54" s="277" t="s">
        <v>17</v>
      </c>
      <c r="F54" s="278" t="s">
        <v>530</v>
      </c>
      <c r="G54" s="278" t="s">
        <v>531</v>
      </c>
      <c r="H54" s="286" t="s">
        <v>251</v>
      </c>
    </row>
    <row r="55" spans="2:8" ht="52.5" customHeight="1" x14ac:dyDescent="0.2">
      <c r="B55" s="271"/>
      <c r="C55" s="1069" t="s">
        <v>99</v>
      </c>
      <c r="D55" s="1069"/>
      <c r="E55" s="1070"/>
      <c r="F55" s="279">
        <v>884</v>
      </c>
      <c r="G55" s="279">
        <v>1041</v>
      </c>
      <c r="H55" s="287">
        <v>1029</v>
      </c>
    </row>
    <row r="56" spans="2:8" ht="52.5" customHeight="1" x14ac:dyDescent="0.2">
      <c r="B56" s="272"/>
      <c r="C56" s="1071" t="s">
        <v>102</v>
      </c>
      <c r="D56" s="1071"/>
      <c r="E56" s="1072"/>
      <c r="F56" s="280">
        <v>8</v>
      </c>
      <c r="G56" s="280">
        <v>8</v>
      </c>
      <c r="H56" s="288">
        <v>8</v>
      </c>
    </row>
    <row r="57" spans="2:8" ht="53.25" customHeight="1" x14ac:dyDescent="0.2">
      <c r="B57" s="272"/>
      <c r="C57" s="1073" t="s">
        <v>66</v>
      </c>
      <c r="D57" s="1073"/>
      <c r="E57" s="1074"/>
      <c r="F57" s="281">
        <v>2631</v>
      </c>
      <c r="G57" s="281">
        <v>2587</v>
      </c>
      <c r="H57" s="289">
        <v>2269</v>
      </c>
    </row>
    <row r="58" spans="2:8" ht="45.75" customHeight="1" x14ac:dyDescent="0.2">
      <c r="B58" s="273"/>
      <c r="C58" s="1075" t="s">
        <v>536</v>
      </c>
      <c r="D58" s="1076"/>
      <c r="E58" s="1077"/>
      <c r="F58" s="282">
        <v>961</v>
      </c>
      <c r="G58" s="282">
        <v>946</v>
      </c>
      <c r="H58" s="290">
        <v>933</v>
      </c>
    </row>
    <row r="59" spans="2:8" ht="45.75" customHeight="1" x14ac:dyDescent="0.2">
      <c r="B59" s="273"/>
      <c r="C59" s="1075" t="s">
        <v>537</v>
      </c>
      <c r="D59" s="1076"/>
      <c r="E59" s="1077"/>
      <c r="F59" s="282">
        <v>786</v>
      </c>
      <c r="G59" s="282">
        <v>768</v>
      </c>
      <c r="H59" s="290">
        <v>507</v>
      </c>
    </row>
    <row r="60" spans="2:8" ht="45.75" customHeight="1" x14ac:dyDescent="0.2">
      <c r="B60" s="273"/>
      <c r="C60" s="1075" t="s">
        <v>255</v>
      </c>
      <c r="D60" s="1076"/>
      <c r="E60" s="1077"/>
      <c r="F60" s="282">
        <v>443</v>
      </c>
      <c r="G60" s="282">
        <v>442</v>
      </c>
      <c r="H60" s="290">
        <v>402</v>
      </c>
    </row>
    <row r="61" spans="2:8" ht="45.75" customHeight="1" x14ac:dyDescent="0.2">
      <c r="B61" s="273"/>
      <c r="C61" s="1075" t="s">
        <v>468</v>
      </c>
      <c r="D61" s="1076"/>
      <c r="E61" s="1077"/>
      <c r="F61" s="282">
        <v>289</v>
      </c>
      <c r="G61" s="282">
        <v>277</v>
      </c>
      <c r="H61" s="290">
        <v>260</v>
      </c>
    </row>
    <row r="62" spans="2:8" ht="45.75" customHeight="1" x14ac:dyDescent="0.2">
      <c r="B62" s="274"/>
      <c r="C62" s="1078" t="s">
        <v>538</v>
      </c>
      <c r="D62" s="1079"/>
      <c r="E62" s="1080"/>
      <c r="F62" s="283">
        <v>55</v>
      </c>
      <c r="G62" s="283">
        <v>55</v>
      </c>
      <c r="H62" s="291">
        <v>55</v>
      </c>
    </row>
    <row r="63" spans="2:8" ht="52.5" customHeight="1" x14ac:dyDescent="0.2">
      <c r="B63" s="275"/>
      <c r="C63" s="1081" t="s">
        <v>104</v>
      </c>
      <c r="D63" s="1081"/>
      <c r="E63" s="1082"/>
      <c r="F63" s="284">
        <v>3523</v>
      </c>
      <c r="G63" s="284">
        <v>3636</v>
      </c>
      <c r="H63" s="292">
        <v>3306</v>
      </c>
    </row>
    <row r="64" spans="2:8" ht="13.2" x14ac:dyDescent="0.2"/>
  </sheetData>
  <sheetProtection algorithmName="SHA-512" hashValue="n5YaSLG43CeXVE6AaHNgdDuExKlDN0OUqx/tY+0CsG7EmslhyR0e4J7mp2hpYXosexGE2LwL8w9VoTfySbraLw==" saltValue="k5o03zVfpIz1zG2DJmxpT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78</v>
      </c>
      <c r="E2" s="124"/>
      <c r="F2" s="308" t="s">
        <v>527</v>
      </c>
      <c r="G2" s="148"/>
      <c r="H2" s="158"/>
    </row>
    <row r="3" spans="1:8" x14ac:dyDescent="0.2">
      <c r="A3" s="114" t="s">
        <v>524</v>
      </c>
      <c r="B3" s="106"/>
      <c r="C3" s="301"/>
      <c r="D3" s="304">
        <v>77941</v>
      </c>
      <c r="E3" s="306"/>
      <c r="F3" s="309">
        <v>83103</v>
      </c>
      <c r="G3" s="311"/>
      <c r="H3" s="314"/>
    </row>
    <row r="4" spans="1:8" x14ac:dyDescent="0.2">
      <c r="A4" s="99"/>
      <c r="B4" s="105"/>
      <c r="C4" s="302"/>
      <c r="D4" s="305">
        <v>68809</v>
      </c>
      <c r="E4" s="307"/>
      <c r="F4" s="310">
        <v>41378</v>
      </c>
      <c r="G4" s="312"/>
      <c r="H4" s="315"/>
    </row>
    <row r="5" spans="1:8" x14ac:dyDescent="0.2">
      <c r="A5" s="114" t="s">
        <v>482</v>
      </c>
      <c r="B5" s="106"/>
      <c r="C5" s="301"/>
      <c r="D5" s="304">
        <v>98058</v>
      </c>
      <c r="E5" s="306"/>
      <c r="F5" s="309">
        <v>84459</v>
      </c>
      <c r="G5" s="311"/>
      <c r="H5" s="314"/>
    </row>
    <row r="6" spans="1:8" x14ac:dyDescent="0.2">
      <c r="A6" s="99"/>
      <c r="B6" s="105"/>
      <c r="C6" s="302"/>
      <c r="D6" s="305">
        <v>68944</v>
      </c>
      <c r="E6" s="307"/>
      <c r="F6" s="310">
        <v>47314</v>
      </c>
      <c r="G6" s="312"/>
      <c r="H6" s="315"/>
    </row>
    <row r="7" spans="1:8" x14ac:dyDescent="0.2">
      <c r="A7" s="114" t="s">
        <v>317</v>
      </c>
      <c r="B7" s="106"/>
      <c r="C7" s="301"/>
      <c r="D7" s="304">
        <v>63316</v>
      </c>
      <c r="E7" s="306"/>
      <c r="F7" s="309">
        <v>74568</v>
      </c>
      <c r="G7" s="311"/>
      <c r="H7" s="314"/>
    </row>
    <row r="8" spans="1:8" x14ac:dyDescent="0.2">
      <c r="A8" s="99"/>
      <c r="B8" s="105"/>
      <c r="C8" s="302"/>
      <c r="D8" s="305">
        <v>48482</v>
      </c>
      <c r="E8" s="307"/>
      <c r="F8" s="310">
        <v>42558</v>
      </c>
      <c r="G8" s="312"/>
      <c r="H8" s="315"/>
    </row>
    <row r="9" spans="1:8" x14ac:dyDescent="0.2">
      <c r="A9" s="114" t="s">
        <v>135</v>
      </c>
      <c r="B9" s="106"/>
      <c r="C9" s="301"/>
      <c r="D9" s="304">
        <v>88671</v>
      </c>
      <c r="E9" s="306"/>
      <c r="F9" s="309">
        <v>73693</v>
      </c>
      <c r="G9" s="311"/>
      <c r="H9" s="314"/>
    </row>
    <row r="10" spans="1:8" x14ac:dyDescent="0.2">
      <c r="A10" s="99"/>
      <c r="B10" s="105"/>
      <c r="C10" s="302"/>
      <c r="D10" s="305">
        <v>62086</v>
      </c>
      <c r="E10" s="307"/>
      <c r="F10" s="310">
        <v>44203</v>
      </c>
      <c r="G10" s="312"/>
      <c r="H10" s="315"/>
    </row>
    <row r="11" spans="1:8" x14ac:dyDescent="0.2">
      <c r="A11" s="114" t="s">
        <v>525</v>
      </c>
      <c r="B11" s="106"/>
      <c r="C11" s="301"/>
      <c r="D11" s="304">
        <v>125126</v>
      </c>
      <c r="E11" s="306"/>
      <c r="F11" s="309">
        <v>79401</v>
      </c>
      <c r="G11" s="311"/>
      <c r="H11" s="314"/>
    </row>
    <row r="12" spans="1:8" x14ac:dyDescent="0.2">
      <c r="A12" s="99"/>
      <c r="B12" s="105"/>
      <c r="C12" s="303"/>
      <c r="D12" s="305">
        <v>38443</v>
      </c>
      <c r="E12" s="307"/>
      <c r="F12" s="310">
        <v>49347</v>
      </c>
      <c r="G12" s="312"/>
      <c r="H12" s="315"/>
    </row>
    <row r="13" spans="1:8" x14ac:dyDescent="0.2">
      <c r="A13" s="114"/>
      <c r="B13" s="106"/>
      <c r="C13" s="301"/>
      <c r="D13" s="304">
        <v>90622</v>
      </c>
      <c r="E13" s="306"/>
      <c r="F13" s="309">
        <v>79045</v>
      </c>
      <c r="G13" s="313"/>
      <c r="H13" s="314"/>
    </row>
    <row r="14" spans="1:8" x14ac:dyDescent="0.2">
      <c r="A14" s="99"/>
      <c r="B14" s="105"/>
      <c r="C14" s="302"/>
      <c r="D14" s="305">
        <v>57353</v>
      </c>
      <c r="E14" s="307"/>
      <c r="F14" s="310">
        <v>44960</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85</v>
      </c>
      <c r="B19" s="294">
        <f>ROUND(VALUE(SUBSTITUTE(実質収支比率等に係る経年分析!F$48,"▲","-")),2)</f>
        <v>4.22</v>
      </c>
      <c r="C19" s="294">
        <f>ROUND(VALUE(SUBSTITUTE(実質収支比率等に係る経年分析!G$48,"▲","-")),2)</f>
        <v>3.48</v>
      </c>
      <c r="D19" s="294">
        <f>ROUND(VALUE(SUBSTITUTE(実質収支比率等に係る経年分析!H$48,"▲","-")),2)</f>
        <v>12.15</v>
      </c>
      <c r="E19" s="294">
        <f>ROUND(VALUE(SUBSTITUTE(実質収支比率等に係る経年分析!I$48,"▲","-")),2)</f>
        <v>9.02</v>
      </c>
      <c r="F19" s="294">
        <f>ROUND(VALUE(SUBSTITUTE(実質収支比率等に係る経年分析!J$48,"▲","-")),2)</f>
        <v>2.96</v>
      </c>
    </row>
    <row r="20" spans="1:11" x14ac:dyDescent="0.2">
      <c r="A20" s="294" t="s">
        <v>33</v>
      </c>
      <c r="B20" s="294">
        <f>ROUND(VALUE(SUBSTITUTE(実質収支比率等に係る経年分析!F$47,"▲","-")),2)</f>
        <v>19.18</v>
      </c>
      <c r="C20" s="294">
        <f>ROUND(VALUE(SUBSTITUTE(実質収支比率等に係る経年分析!G$47,"▲","-")),2)</f>
        <v>21.62</v>
      </c>
      <c r="D20" s="294">
        <f>ROUND(VALUE(SUBSTITUTE(実質収支比率等に係る経年分析!H$47,"▲","-")),2)</f>
        <v>16.7</v>
      </c>
      <c r="E20" s="294">
        <f>ROUND(VALUE(SUBSTITUTE(実質収支比率等に係る経年分析!I$47,"▲","-")),2)</f>
        <v>20.14</v>
      </c>
      <c r="F20" s="294">
        <f>ROUND(VALUE(SUBSTITUTE(実質収支比率等に係る経年分析!J$47,"▲","-")),2)</f>
        <v>20.11</v>
      </c>
    </row>
    <row r="21" spans="1:11" x14ac:dyDescent="0.2">
      <c r="A21" s="294" t="s">
        <v>108</v>
      </c>
      <c r="B21" s="294">
        <f>IF(ISNUMBER(VALUE(SUBSTITUTE(実質収支比率等に係る経年分析!F$49,"▲","-"))),ROUND(VALUE(SUBSTITUTE(実質収支比率等に係る経年分析!F$49,"▲","-")),2),NA())</f>
        <v>-0.21</v>
      </c>
      <c r="C21" s="294">
        <f>IF(ISNUMBER(VALUE(SUBSTITUTE(実質収支比率等に係る経年分析!G$49,"▲","-"))),ROUND(VALUE(SUBSTITUTE(実質収支比率等に係る経年分析!G$49,"▲","-")),2),NA())</f>
        <v>3.39</v>
      </c>
      <c r="D21" s="294">
        <f>IF(ISNUMBER(VALUE(SUBSTITUTE(実質収支比率等に係る経年分析!H$49,"▲","-"))),ROUND(VALUE(SUBSTITUTE(実質収支比率等に係る経年分析!H$49,"▲","-")),2),NA())</f>
        <v>4.29</v>
      </c>
      <c r="E21" s="294">
        <f>IF(ISNUMBER(VALUE(SUBSTITUTE(実質収支比率等に係る経年分析!I$49,"▲","-"))),ROUND(VALUE(SUBSTITUTE(実質収支比率等に係る経年分析!I$49,"▲","-")),2),NA())</f>
        <v>-0.38</v>
      </c>
      <c r="F21" s="294">
        <f>IF(ISNUMBER(VALUE(SUBSTITUTE(実質収支比率等に係る経年分析!J$49,"▲","-"))),ROUND(VALUE(SUBSTITUTE(実質収支比率等に係る経年分析!J$49,"▲","-")),2),NA())</f>
        <v>-6.37</v>
      </c>
    </row>
    <row r="24" spans="1:11" x14ac:dyDescent="0.2">
      <c r="A24" s="293" t="s">
        <v>97</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109</v>
      </c>
      <c r="C26" s="295" t="s">
        <v>64</v>
      </c>
      <c r="D26" s="295" t="s">
        <v>109</v>
      </c>
      <c r="E26" s="295" t="s">
        <v>64</v>
      </c>
      <c r="F26" s="295" t="s">
        <v>109</v>
      </c>
      <c r="G26" s="295" t="s">
        <v>64</v>
      </c>
      <c r="H26" s="295" t="s">
        <v>109</v>
      </c>
      <c r="I26" s="295" t="s">
        <v>64</v>
      </c>
      <c r="J26" s="295" t="s">
        <v>109</v>
      </c>
      <c r="K26" s="295" t="s">
        <v>64</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2">
      <c r="A30" s="295" t="str">
        <f>IF(連結実質赤字比率に係る赤字・黒字の構成分析!C$40="",NA(),連結実質赤字比率に係る赤字・黒字の構成分析!C$40)</f>
        <v>国民健康保険特別会計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0.42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0.47</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0.41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0.69</v>
      </c>
    </row>
    <row r="31" spans="1:11" x14ac:dyDescent="0.2">
      <c r="A31" s="295" t="str">
        <f>IF(連結実質赤字比率に係る赤字・黒字の構成分析!C$39="",NA(),連結実質赤字比率に係る赤字・黒字の構成分析!C$39)</f>
        <v>水道事業会計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2.74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2.48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2.21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2.27</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2.1</v>
      </c>
    </row>
    <row r="32" spans="1:11" x14ac:dyDescent="0.2">
      <c r="A32" s="295" t="str">
        <f>IF(連結実質赤字比率に係る赤字・黒字の構成分析!C$38="",NA(),連結実質赤字比率に係る赤字・黒字の構成分析!C$38)</f>
        <v>介護保険特別会計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3.01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1.65</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2.87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3.86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2.2599999999999998</v>
      </c>
    </row>
    <row r="33" spans="1:16" x14ac:dyDescent="0.2">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4.21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3.47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12.15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9.02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2.95</v>
      </c>
    </row>
    <row r="34" spans="1:16" x14ac:dyDescent="0.2">
      <c r="A34" s="295" t="str">
        <f>IF(連結実質赤字比率に係る赤字・黒字の構成分析!C$36="",NA(),連結実質赤字比率に係る赤字・黒字の構成分析!C$36)</f>
        <v>宅地造成事業会計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3.77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3.19</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2.4900000000000002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0.61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3.14</v>
      </c>
    </row>
    <row r="35" spans="1:16" x14ac:dyDescent="0.2">
      <c r="A35" s="295" t="str">
        <f>IF(連結実質赤字比率に係る赤字・黒字の構成分析!C$35="",NA(),連結実質赤字比率に係る赤字・黒字の構成分析!C$35)</f>
        <v>下水道事業等会計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2.48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3.27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3.38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4.04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5.21</v>
      </c>
    </row>
    <row r="36" spans="1:16" x14ac:dyDescent="0.2">
      <c r="A36" s="295" t="str">
        <f>IF(連結実質赤字比率に係る赤字・黒字の構成分析!C$34="",NA(),連結実質赤字比率に係る赤字・黒字の構成分析!C$34)</f>
        <v>病院事業会計</v>
      </c>
      <c r="B36" s="295">
        <f>IF(ROUND(VALUE(SUBSTITUTE(連結実質赤字比率に係る赤字・黒字の構成分析!F$34,"▲","-")),2)&lt;0,ABS(ROUND(VALUE(SUBSTITUTE(連結実質赤字比率に係る赤字・黒字の構成分析!F$34,"▲","-")),2)),NA())</f>
        <v>0.85</v>
      </c>
      <c r="C36" s="295" t="e">
        <f>IF(ROUND(VALUE(SUBSTITUTE(連結実質赤字比率に係る赤字・黒字の構成分析!F$34,"▲","-")),2)&gt;=0,ABS(ROUND(VALUE(SUBSTITUTE(連結実質赤字比率に係る赤字・黒字の構成分析!F$34,"▲","-")),2)),NA())</f>
        <v>#N/A</v>
      </c>
      <c r="D36" s="295">
        <f>IF(ROUND(VALUE(SUBSTITUTE(連結実質赤字比率に係る赤字・黒字の構成分析!G$34,"▲","-")),2)&lt;0,ABS(ROUND(VALUE(SUBSTITUTE(連結実質赤字比率に係る赤字・黒字の構成分析!G$34,"▲","-")),2)),NA())</f>
        <v>0.79</v>
      </c>
      <c r="E36" s="295" t="e">
        <f>IF(ROUND(VALUE(SUBSTITUTE(連結実質赤字比率に係る赤字・黒字の構成分析!G$34,"▲","-")),2)&gt;=0,ABS(ROUND(VALUE(SUBSTITUTE(連結実質赤字比率に係る赤字・黒字の構成分析!G$34,"▲","-")),2)),NA())</f>
        <v>#N/A</v>
      </c>
      <c r="F36" s="295">
        <f>IF(ROUND(VALUE(SUBSTITUTE(連結実質赤字比率に係る赤字・黒字の構成分析!H$34,"▲","-")),2)&lt;0,ABS(ROUND(VALUE(SUBSTITUTE(連結実質赤字比率に係る赤字・黒字の構成分析!H$34,"▲","-")),2)),NA())</f>
        <v>0.16</v>
      </c>
      <c r="G36" s="295" t="e">
        <f>IF(ROUND(VALUE(SUBSTITUTE(連結実質赤字比率に係る赤字・黒字の構成分析!H$34,"▲","-")),2)&gt;=0,ABS(ROUND(VALUE(SUBSTITUTE(連結実質赤字比率に係る赤字・黒字の構成分析!H$34,"▲","-")),2)),NA())</f>
        <v>#N/A</v>
      </c>
      <c r="H36" s="295">
        <f>IF(ROUND(VALUE(SUBSTITUTE(連結実質赤字比率に係る赤字・黒字の構成分析!I$34,"▲","-")),2)&lt;0,ABS(ROUND(VALUE(SUBSTITUTE(連結実質赤字比率に係る赤字・黒字の構成分析!I$34,"▲","-")),2)),NA())</f>
        <v>0.21</v>
      </c>
      <c r="I36" s="295" t="e">
        <f>IF(ROUND(VALUE(SUBSTITUTE(連結実質赤字比率に係る赤字・黒字の構成分析!I$34,"▲","-")),2)&gt;=0,ABS(ROUND(VALUE(SUBSTITUTE(連結実質赤字比率に係る赤字・黒字の構成分析!I$34,"▲","-")),2)),NA())</f>
        <v>#N/A</v>
      </c>
      <c r="J36" s="295">
        <f>IF(ROUND(VALUE(SUBSTITUTE(連結実質赤字比率に係る赤字・黒字の構成分析!J$34,"▲","-")),2)&lt;0,ABS(ROUND(VALUE(SUBSTITUTE(連結実質赤字比率に係る赤字・黒字の構成分析!J$34,"▲","-")),2)),NA())</f>
        <v>0.48</v>
      </c>
      <c r="K36" s="295" t="e">
        <f>IF(ROUND(VALUE(SUBSTITUTE(連結実質赤字比率に係る赤字・黒字の構成分析!J$34,"▲","-")),2)&gt;=0,ABS(ROUND(VALUE(SUBSTITUTE(連結実質赤字比率に係る赤字・黒字の構成分析!J$34,"▲","-")),2)),NA())</f>
        <v>#N/A</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110</v>
      </c>
      <c r="C41" s="296"/>
      <c r="D41" s="296" t="s">
        <v>113</v>
      </c>
      <c r="E41" s="296" t="s">
        <v>110</v>
      </c>
      <c r="F41" s="296"/>
      <c r="G41" s="296" t="s">
        <v>113</v>
      </c>
      <c r="H41" s="296" t="s">
        <v>110</v>
      </c>
      <c r="I41" s="296"/>
      <c r="J41" s="296" t="s">
        <v>113</v>
      </c>
      <c r="K41" s="296" t="s">
        <v>110</v>
      </c>
      <c r="L41" s="296"/>
      <c r="M41" s="296" t="s">
        <v>113</v>
      </c>
      <c r="N41" s="296" t="s">
        <v>110</v>
      </c>
      <c r="O41" s="296"/>
      <c r="P41" s="296" t="s">
        <v>113</v>
      </c>
    </row>
    <row r="42" spans="1:16" x14ac:dyDescent="0.2">
      <c r="A42" s="296" t="s">
        <v>115</v>
      </c>
      <c r="B42" s="296"/>
      <c r="C42" s="296"/>
      <c r="D42" s="296">
        <f>'実質公債費比率（分子）の構造'!K$52</f>
        <v>571</v>
      </c>
      <c r="E42" s="296"/>
      <c r="F42" s="296"/>
      <c r="G42" s="296">
        <f>'実質公債費比率（分子）の構造'!L$52</f>
        <v>557</v>
      </c>
      <c r="H42" s="296"/>
      <c r="I42" s="296"/>
      <c r="J42" s="296">
        <f>'実質公債費比率（分子）の構造'!M$52</f>
        <v>539</v>
      </c>
      <c r="K42" s="296"/>
      <c r="L42" s="296"/>
      <c r="M42" s="296">
        <f>'実質公債費比率（分子）の構造'!N$52</f>
        <v>521</v>
      </c>
      <c r="N42" s="296"/>
      <c r="O42" s="296"/>
      <c r="P42" s="296">
        <f>'実質公債費比率（分子）の構造'!O$52</f>
        <v>529</v>
      </c>
    </row>
    <row r="43" spans="1:16" x14ac:dyDescent="0.2">
      <c r="A43" s="296" t="s">
        <v>44</v>
      </c>
      <c r="B43" s="296">
        <f>'実質公債費比率（分子）の構造'!K$51</f>
        <v>0</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79</v>
      </c>
      <c r="C44" s="296"/>
      <c r="D44" s="296"/>
      <c r="E44" s="296">
        <f>'実質公債費比率（分子）の構造'!L$50</f>
        <v>48</v>
      </c>
      <c r="F44" s="296"/>
      <c r="G44" s="296"/>
      <c r="H44" s="296">
        <f>'実質公債費比率（分子）の構造'!M$50</f>
        <v>9</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10</v>
      </c>
      <c r="C45" s="296"/>
      <c r="D45" s="296"/>
      <c r="E45" s="296">
        <f>'実質公債費比率（分子）の構造'!L$49</f>
        <v>10</v>
      </c>
      <c r="F45" s="296"/>
      <c r="G45" s="296"/>
      <c r="H45" s="296">
        <f>'実質公債費比率（分子）の構造'!M$49</f>
        <v>15</v>
      </c>
      <c r="I45" s="296"/>
      <c r="J45" s="296"/>
      <c r="K45" s="296">
        <f>'実質公債費比率（分子）の構造'!N$49</f>
        <v>16</v>
      </c>
      <c r="L45" s="296"/>
      <c r="M45" s="296"/>
      <c r="N45" s="296">
        <f>'実質公債費比率（分子）の構造'!O$49</f>
        <v>13</v>
      </c>
      <c r="O45" s="296"/>
      <c r="P45" s="296"/>
    </row>
    <row r="46" spans="1:16" x14ac:dyDescent="0.2">
      <c r="A46" s="296" t="s">
        <v>38</v>
      </c>
      <c r="B46" s="296">
        <f>'実質公債費比率（分子）の構造'!K$48</f>
        <v>209</v>
      </c>
      <c r="C46" s="296"/>
      <c r="D46" s="296"/>
      <c r="E46" s="296">
        <f>'実質公債費比率（分子）の構造'!L$48</f>
        <v>191</v>
      </c>
      <c r="F46" s="296"/>
      <c r="G46" s="296"/>
      <c r="H46" s="296">
        <f>'実質公債費比率（分子）の構造'!M$48</f>
        <v>200</v>
      </c>
      <c r="I46" s="296"/>
      <c r="J46" s="296"/>
      <c r="K46" s="296">
        <f>'実質公債費比率（分子）の構造'!N$48</f>
        <v>223</v>
      </c>
      <c r="L46" s="296"/>
      <c r="M46" s="296"/>
      <c r="N46" s="296">
        <f>'実質公債費比率（分子）の構造'!O$48</f>
        <v>205</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22</v>
      </c>
      <c r="B49" s="296">
        <f>'実質公債費比率（分子）の構造'!K$45</f>
        <v>624</v>
      </c>
      <c r="C49" s="296"/>
      <c r="D49" s="296"/>
      <c r="E49" s="296">
        <f>'実質公債費比率（分子）の構造'!L$45</f>
        <v>631</v>
      </c>
      <c r="F49" s="296"/>
      <c r="G49" s="296"/>
      <c r="H49" s="296">
        <f>'実質公債費比率（分子）の構造'!M$45</f>
        <v>657</v>
      </c>
      <c r="I49" s="296"/>
      <c r="J49" s="296"/>
      <c r="K49" s="296">
        <f>'実質公債費比率（分子）の構造'!N$45</f>
        <v>663</v>
      </c>
      <c r="L49" s="296"/>
      <c r="M49" s="296"/>
      <c r="N49" s="296">
        <f>'実質公債費比率（分子）の構造'!O$45</f>
        <v>668</v>
      </c>
      <c r="O49" s="296"/>
      <c r="P49" s="296"/>
    </row>
    <row r="50" spans="1:16" x14ac:dyDescent="0.2">
      <c r="A50" s="296" t="s">
        <v>51</v>
      </c>
      <c r="B50" s="296" t="e">
        <f>NA()</f>
        <v>#N/A</v>
      </c>
      <c r="C50" s="296">
        <f>IF(ISNUMBER('実質公債費比率（分子）の構造'!K$53),'実質公債費比率（分子）の構造'!K$53,NA())</f>
        <v>351</v>
      </c>
      <c r="D50" s="296" t="e">
        <f>NA()</f>
        <v>#N/A</v>
      </c>
      <c r="E50" s="296" t="e">
        <f>NA()</f>
        <v>#N/A</v>
      </c>
      <c r="F50" s="296">
        <f>IF(ISNUMBER('実質公債費比率（分子）の構造'!L$53),'実質公債費比率（分子）の構造'!L$53,NA())</f>
        <v>323</v>
      </c>
      <c r="G50" s="296" t="e">
        <f>NA()</f>
        <v>#N/A</v>
      </c>
      <c r="H50" s="296" t="e">
        <f>NA()</f>
        <v>#N/A</v>
      </c>
      <c r="I50" s="296">
        <f>IF(ISNUMBER('実質公債費比率（分子）の構造'!M$53),'実質公債費比率（分子）の構造'!M$53,NA())</f>
        <v>342</v>
      </c>
      <c r="J50" s="296" t="e">
        <f>NA()</f>
        <v>#N/A</v>
      </c>
      <c r="K50" s="296" t="e">
        <f>NA()</f>
        <v>#N/A</v>
      </c>
      <c r="L50" s="296">
        <f>IF(ISNUMBER('実質公債費比率（分子）の構造'!N$53),'実質公債費比率（分子）の構造'!N$53,NA())</f>
        <v>381</v>
      </c>
      <c r="M50" s="296" t="e">
        <f>NA()</f>
        <v>#N/A</v>
      </c>
      <c r="N50" s="296" t="e">
        <f>NA()</f>
        <v>#N/A</v>
      </c>
      <c r="O50" s="296">
        <f>IF(ISNUMBER('実質公債費比率（分子）の構造'!O$53),'実質公債費比率（分子）の構造'!O$53,NA())</f>
        <v>357</v>
      </c>
      <c r="P50" s="296" t="e">
        <f>NA()</f>
        <v>#N/A</v>
      </c>
    </row>
    <row r="53" spans="1:16" x14ac:dyDescent="0.2">
      <c r="A53" s="293" t="s">
        <v>116</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120</v>
      </c>
      <c r="C55" s="295"/>
      <c r="D55" s="295" t="s">
        <v>123</v>
      </c>
      <c r="E55" s="295" t="s">
        <v>120</v>
      </c>
      <c r="F55" s="295"/>
      <c r="G55" s="295" t="s">
        <v>123</v>
      </c>
      <c r="H55" s="295" t="s">
        <v>120</v>
      </c>
      <c r="I55" s="295"/>
      <c r="J55" s="295" t="s">
        <v>123</v>
      </c>
      <c r="K55" s="295" t="s">
        <v>120</v>
      </c>
      <c r="L55" s="295"/>
      <c r="M55" s="295" t="s">
        <v>123</v>
      </c>
      <c r="N55" s="295" t="s">
        <v>120</v>
      </c>
      <c r="O55" s="295"/>
      <c r="P55" s="295" t="s">
        <v>123</v>
      </c>
    </row>
    <row r="56" spans="1:16" x14ac:dyDescent="0.2">
      <c r="A56" s="295" t="s">
        <v>42</v>
      </c>
      <c r="B56" s="295"/>
      <c r="C56" s="295"/>
      <c r="D56" s="295">
        <f>'将来負担比率（分子）の構造'!I$52</f>
        <v>5780</v>
      </c>
      <c r="E56" s="295"/>
      <c r="F56" s="295"/>
      <c r="G56" s="295">
        <f>'将来負担比率（分子）の構造'!J$52</f>
        <v>5901</v>
      </c>
      <c r="H56" s="295"/>
      <c r="I56" s="295"/>
      <c r="J56" s="295">
        <f>'将来負担比率（分子）の構造'!K$52</f>
        <v>5942</v>
      </c>
      <c r="K56" s="295"/>
      <c r="L56" s="295"/>
      <c r="M56" s="295">
        <f>'将来負担比率（分子）の構造'!L$52</f>
        <v>6121</v>
      </c>
      <c r="N56" s="295"/>
      <c r="O56" s="295"/>
      <c r="P56" s="295">
        <f>'将来負担比率（分子）の構造'!M$52</f>
        <v>6095</v>
      </c>
    </row>
    <row r="57" spans="1:16" x14ac:dyDescent="0.2">
      <c r="A57" s="295" t="s">
        <v>93</v>
      </c>
      <c r="B57" s="295"/>
      <c r="C57" s="295"/>
      <c r="D57" s="295">
        <f>'将来負担比率（分子）の構造'!I$51</f>
        <v>95</v>
      </c>
      <c r="E57" s="295"/>
      <c r="F57" s="295"/>
      <c r="G57" s="295">
        <f>'将来負担比率（分子）の構造'!J$51</f>
        <v>91</v>
      </c>
      <c r="H57" s="295"/>
      <c r="I57" s="295"/>
      <c r="J57" s="295">
        <f>'将来負担比率（分子）の構造'!K$51</f>
        <v>102</v>
      </c>
      <c r="K57" s="295"/>
      <c r="L57" s="295"/>
      <c r="M57" s="295">
        <f>'将来負担比率（分子）の構造'!L$51</f>
        <v>128</v>
      </c>
      <c r="N57" s="295"/>
      <c r="O57" s="295"/>
      <c r="P57" s="295">
        <f>'将来負担比率（分子）の構造'!M$51</f>
        <v>171</v>
      </c>
    </row>
    <row r="58" spans="1:16" x14ac:dyDescent="0.2">
      <c r="A58" s="295" t="s">
        <v>90</v>
      </c>
      <c r="B58" s="295"/>
      <c r="C58" s="295"/>
      <c r="D58" s="295">
        <f>'将来負担比率（分子）の構造'!I$50</f>
        <v>2888</v>
      </c>
      <c r="E58" s="295"/>
      <c r="F58" s="295"/>
      <c r="G58" s="295">
        <f>'将来負担比率（分子）の構造'!J$50</f>
        <v>3156</v>
      </c>
      <c r="H58" s="295"/>
      <c r="I58" s="295"/>
      <c r="J58" s="295">
        <f>'将来負担比率（分子）の構造'!K$50</f>
        <v>3264</v>
      </c>
      <c r="K58" s="295"/>
      <c r="L58" s="295"/>
      <c r="M58" s="295">
        <f>'将来負担比率（分子）の構造'!L$50</f>
        <v>3296</v>
      </c>
      <c r="N58" s="295"/>
      <c r="O58" s="295"/>
      <c r="P58" s="295">
        <f>'将来負担比率（分子）の構造'!M$50</f>
        <v>3113</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80</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73</v>
      </c>
      <c r="B61" s="295">
        <f>'将来負担比率（分子）の構造'!I$46</f>
        <v>71</v>
      </c>
      <c r="C61" s="295"/>
      <c r="D61" s="295"/>
      <c r="E61" s="295">
        <f>'将来負担比率（分子）の構造'!J$46</f>
        <v>69</v>
      </c>
      <c r="F61" s="295"/>
      <c r="G61" s="295"/>
      <c r="H61" s="295">
        <f>'将来負担比率（分子）の構造'!K$46</f>
        <v>66</v>
      </c>
      <c r="I61" s="295"/>
      <c r="J61" s="295"/>
      <c r="K61" s="295">
        <f>'将来負担比率（分子）の構造'!L$46</f>
        <v>59</v>
      </c>
      <c r="L61" s="295"/>
      <c r="M61" s="295"/>
      <c r="N61" s="295">
        <f>'将来負担比率（分子）の構造'!M$46</f>
        <v>52</v>
      </c>
      <c r="O61" s="295"/>
      <c r="P61" s="295"/>
    </row>
    <row r="62" spans="1:16" x14ac:dyDescent="0.2">
      <c r="A62" s="295" t="s">
        <v>74</v>
      </c>
      <c r="B62" s="295">
        <f>'将来負担比率（分子）の構造'!I$45</f>
        <v>843</v>
      </c>
      <c r="C62" s="295"/>
      <c r="D62" s="295"/>
      <c r="E62" s="295">
        <f>'将来負担比率（分子）の構造'!J$45</f>
        <v>890</v>
      </c>
      <c r="F62" s="295"/>
      <c r="G62" s="295"/>
      <c r="H62" s="295">
        <f>'将来負担比率（分子）の構造'!K$45</f>
        <v>834</v>
      </c>
      <c r="I62" s="295"/>
      <c r="J62" s="295"/>
      <c r="K62" s="295">
        <f>'将来負担比率（分子）の構造'!L$45</f>
        <v>1096</v>
      </c>
      <c r="L62" s="295"/>
      <c r="M62" s="295"/>
      <c r="N62" s="295">
        <f>'将来負担比率（分子）の構造'!M$45</f>
        <v>835</v>
      </c>
      <c r="O62" s="295"/>
      <c r="P62" s="295"/>
    </row>
    <row r="63" spans="1:16" x14ac:dyDescent="0.2">
      <c r="A63" s="295" t="s">
        <v>72</v>
      </c>
      <c r="B63" s="295">
        <f>'将来負担比率（分子）の構造'!I$44</f>
        <v>180</v>
      </c>
      <c r="C63" s="295"/>
      <c r="D63" s="295"/>
      <c r="E63" s="295">
        <f>'将来負担比率（分子）の構造'!J$44</f>
        <v>121</v>
      </c>
      <c r="F63" s="295"/>
      <c r="G63" s="295"/>
      <c r="H63" s="295">
        <f>'将来負担比率（分子）の構造'!K$44</f>
        <v>103</v>
      </c>
      <c r="I63" s="295"/>
      <c r="J63" s="295"/>
      <c r="K63" s="295">
        <f>'将来負担比率（分子）の構造'!L$44</f>
        <v>107</v>
      </c>
      <c r="L63" s="295"/>
      <c r="M63" s="295"/>
      <c r="N63" s="295">
        <f>'将来負担比率（分子）の構造'!M$44</f>
        <v>96</v>
      </c>
      <c r="O63" s="295"/>
      <c r="P63" s="295"/>
    </row>
    <row r="64" spans="1:16" x14ac:dyDescent="0.2">
      <c r="A64" s="295" t="s">
        <v>70</v>
      </c>
      <c r="B64" s="295">
        <f>'将来負担比率（分子）の構造'!I$43</f>
        <v>1378</v>
      </c>
      <c r="C64" s="295"/>
      <c r="D64" s="295"/>
      <c r="E64" s="295">
        <f>'将来負担比率（分子）の構造'!J$43</f>
        <v>1207</v>
      </c>
      <c r="F64" s="295"/>
      <c r="G64" s="295"/>
      <c r="H64" s="295">
        <f>'将来負担比率（分子）の構造'!K$43</f>
        <v>1068</v>
      </c>
      <c r="I64" s="295"/>
      <c r="J64" s="295"/>
      <c r="K64" s="295">
        <f>'将来負担比率（分子）の構造'!L$43</f>
        <v>938</v>
      </c>
      <c r="L64" s="295"/>
      <c r="M64" s="295"/>
      <c r="N64" s="295">
        <f>'将来負担比率（分子）の構造'!M$43</f>
        <v>961</v>
      </c>
      <c r="O64" s="295"/>
      <c r="P64" s="295"/>
    </row>
    <row r="65" spans="1:16" x14ac:dyDescent="0.2">
      <c r="A65" s="295" t="s">
        <v>69</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53</v>
      </c>
      <c r="B66" s="295">
        <f>'将来負担比率（分子）の構造'!I$41</f>
        <v>7214</v>
      </c>
      <c r="C66" s="295"/>
      <c r="D66" s="295"/>
      <c r="E66" s="295">
        <f>'将来負担比率（分子）の構造'!J$41</f>
        <v>7672</v>
      </c>
      <c r="F66" s="295"/>
      <c r="G66" s="295"/>
      <c r="H66" s="295">
        <f>'将来負担比率（分子）の構造'!K$41</f>
        <v>7736</v>
      </c>
      <c r="I66" s="295"/>
      <c r="J66" s="295"/>
      <c r="K66" s="295">
        <f>'将来負担比率（分子）の構造'!L$41</f>
        <v>7958</v>
      </c>
      <c r="L66" s="295"/>
      <c r="M66" s="295"/>
      <c r="N66" s="295">
        <f>'将来負担比率（分子）の構造'!M$41</f>
        <v>8552</v>
      </c>
      <c r="O66" s="295"/>
      <c r="P66" s="295"/>
    </row>
    <row r="67" spans="1:16" x14ac:dyDescent="0.2">
      <c r="A67" s="295" t="s">
        <v>95</v>
      </c>
      <c r="B67" s="295" t="e">
        <f>NA()</f>
        <v>#N/A</v>
      </c>
      <c r="C67" s="295">
        <f>IF(ISNUMBER('将来負担比率（分子）の構造'!I$53),IF('将来負担比率（分子）の構造'!I$53&lt;0,0,'将来負担比率（分子）の構造'!I$53),NA())</f>
        <v>924</v>
      </c>
      <c r="D67" s="295" t="e">
        <f>NA()</f>
        <v>#N/A</v>
      </c>
      <c r="E67" s="295" t="e">
        <f>NA()</f>
        <v>#N/A</v>
      </c>
      <c r="F67" s="295">
        <f>IF(ISNUMBER('将来負担比率（分子）の構造'!J$53),IF('将来負担比率（分子）の構造'!J$53&lt;0,0,'将来負担比率（分子）の構造'!J$53),NA())</f>
        <v>811</v>
      </c>
      <c r="G67" s="295" t="e">
        <f>NA()</f>
        <v>#N/A</v>
      </c>
      <c r="H67" s="295" t="e">
        <f>NA()</f>
        <v>#N/A</v>
      </c>
      <c r="I67" s="295">
        <f>IF(ISNUMBER('将来負担比率（分子）の構造'!K$53),IF('将来負担比率（分子）の構造'!K$53&lt;0,0,'将来負担比率（分子）の構造'!K$53),NA())</f>
        <v>499</v>
      </c>
      <c r="J67" s="295" t="e">
        <f>NA()</f>
        <v>#N/A</v>
      </c>
      <c r="K67" s="295" t="e">
        <f>NA()</f>
        <v>#N/A</v>
      </c>
      <c r="L67" s="295">
        <f>IF(ISNUMBER('将来負担比率（分子）の構造'!L$53),IF('将来負担比率（分子）の構造'!L$53&lt;0,0,'将来負担比率（分子）の構造'!L$53),NA())</f>
        <v>614</v>
      </c>
      <c r="M67" s="295" t="e">
        <f>NA()</f>
        <v>#N/A</v>
      </c>
      <c r="N67" s="295" t="e">
        <f>NA()</f>
        <v>#N/A</v>
      </c>
      <c r="O67" s="295">
        <f>IF(ISNUMBER('将来負担比率（分子）の構造'!M$53),IF('将来負担比率（分子）の構造'!M$53&lt;0,0,'将来負担比率（分子）の構造'!M$53),NA())</f>
        <v>1117</v>
      </c>
      <c r="P67" s="295" t="e">
        <f>NA()</f>
        <v>#N/A</v>
      </c>
    </row>
    <row r="70" spans="1:16" x14ac:dyDescent="0.2">
      <c r="A70" s="298" t="s">
        <v>124</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125</v>
      </c>
      <c r="B72" s="299">
        <f>基金残高に係る経年分析!F55</f>
        <v>884</v>
      </c>
      <c r="C72" s="299">
        <f>基金残高に係る経年分析!G55</f>
        <v>1041</v>
      </c>
      <c r="D72" s="299">
        <f>基金残高に係る経年分析!H55</f>
        <v>1029</v>
      </c>
    </row>
    <row r="73" spans="1:16" x14ac:dyDescent="0.2">
      <c r="A73" s="297" t="s">
        <v>126</v>
      </c>
      <c r="B73" s="299">
        <f>基金残高に係る経年分析!F56</f>
        <v>8</v>
      </c>
      <c r="C73" s="299">
        <f>基金残高に係る経年分析!G56</f>
        <v>8</v>
      </c>
      <c r="D73" s="299">
        <f>基金残高に係る経年分析!H56</f>
        <v>8</v>
      </c>
    </row>
    <row r="74" spans="1:16" x14ac:dyDescent="0.2">
      <c r="A74" s="297" t="s">
        <v>129</v>
      </c>
      <c r="B74" s="299">
        <f>基金残高に係る経年分析!F57</f>
        <v>2631</v>
      </c>
      <c r="C74" s="299">
        <f>基金残高に係る経年分析!G57</f>
        <v>2587</v>
      </c>
      <c r="D74" s="299">
        <f>基金残高に係る経年分析!H57</f>
        <v>2269</v>
      </c>
    </row>
  </sheetData>
  <sheetProtection algorithmName="SHA-512" hashValue="WnBaQ1rtg2+iQfLEA/qcf0lc/c01GzWNptLL9SoPGkMwXZSZqIi7j9aNZpG5RXYoZcISUP1bAbvHqkG+LYCemg==" saltValue="T8Ov7LV+308yt7z3e56Om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小針 陽平</cp:lastModifiedBy>
  <dcterms:created xsi:type="dcterms:W3CDTF">2025-02-19T01:03:30Z</dcterms:created>
  <dcterms:modified xsi:type="dcterms:W3CDTF">2025-03-19T04:32:45Z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2025-03-13T00:39:12Z</vt:filetime>
  </property>
</Properties>
</file>